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68E7EF17-DF91-412F-9223-4B2B083AA15B}"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3" l="1"/>
  <c r="G21" i="3"/>
  <c r="H21" i="3"/>
  <c r="F22" i="3"/>
  <c r="G22" i="3"/>
  <c r="H22" i="3"/>
  <c r="F23" i="3"/>
  <c r="G23" i="3"/>
  <c r="H23" i="3"/>
  <c r="F24" i="3"/>
  <c r="G24" i="3"/>
  <c r="H24" i="3"/>
  <c r="F25" i="3"/>
  <c r="G25" i="3"/>
  <c r="H25" i="3"/>
  <c r="F26" i="3"/>
  <c r="G26" i="3"/>
  <c r="H26" i="3"/>
  <c r="F27" i="3"/>
  <c r="G27" i="3"/>
  <c r="H27" i="3"/>
  <c r="F28" i="3"/>
  <c r="G28" i="3"/>
  <c r="H28" i="3"/>
  <c r="F29" i="3"/>
  <c r="G29" i="3"/>
  <c r="H29" i="3"/>
  <c r="H20" i="3"/>
  <c r="G20"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<sst xmlns="http://schemas.openxmlformats.org/spreadsheetml/2006/main" count="2248" uniqueCount="463">
  <si>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</si>
  <si>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</si>
  <si>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</si>
  <si>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</si>
  <si>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</si>
  <si>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</si>
  <si>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</si>
  <si>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</si>
  <si>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</si>
  <si>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</si>
  <si>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</si>
  <si>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</si>
  <si>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</si>
  <si>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</si>
  <si>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</si>
  <si>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</si>
  <si>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</si>
  <si>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</si>
  <si>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</si>
  <si>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</si>
  <si>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</si>
  <si>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</si>
  <si>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</si>
  <si>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</si>
  <si>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</si>
  <si>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</si>
  <si>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</si>
  <si>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</si>
  <si>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</si>
  <si>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</si>
  <si>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</si>
  <si>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</si>
  <si>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</si>
  <si>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</si>
  <si>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</si>
  <si>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</si>
  <si>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</si>
  <si>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</si>
  <si>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</si>
  <si>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</si>
  <si>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</si>
  <si>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</si>
  <si>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</si>
  <si>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</si>
  <si>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</si>
  <si>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</si>
  <si>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</si>
  <si>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</si>
  <si>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</si>
  <si>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</si>
  <si>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</si>
  <si>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</si>
  <si>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</si>
  <si>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</si>
  <si>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</si>
  <si>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</si>
  <si>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</si>
  <si>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</si>
  <si>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</si>
  <si>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</si>
  <si>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</si>
  <si>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</si>
  <si>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</si>
  <si>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</si>
  <si>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</si>
  <si>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</si>
  <si>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</si>
  <si>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</si>
  <si>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</si>
  <si>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</si>
  <si>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</si>
  <si>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</si>
  <si>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</si>
  <si>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</si>
  <si>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</si>
  <si>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</si>
  <si>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</si>
  <si>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</si>
  <si>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</si>
  <si>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</si>
  <si>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</si>
  <si>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</si>
  <si>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</si>
  <si>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</si>
  <si>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</si>
  <si>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</si>
  <si>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</si>
  <si>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</si>
  <si>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</si>
  <si>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</si>
  <si>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</si>
  <si>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</si>
  <si>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</si>
  <si>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</si>
  <si>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</si>
  <si>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</si>
  <si>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</si>
  <si>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</si>
  <si>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</si>
  <si>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</si>
  <si>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</si>
  <si>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</si>
  <si>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</si>
  <si>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</si>
  <si>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</si>
  <si>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</si>
  <si>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</si>
  <si>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</si>
  <si>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</si>
  <si>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</si>
  <si>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</si>
  <si>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</si>
  <si>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</si>
  <si>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</si>
  <si>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</si>
  <si>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</si>
  <si>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</si>
  <si>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</si>
  <si>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</si>
  <si>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</si>
  <si>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</si>
  <si>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</si>
  <si>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</si>
  <si>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</si>
  <si>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</si>
  <si>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</si>
  <si>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</si>
  <si>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</si>
  <si>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</si>
  <si>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</si>
  <si>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</si>
  <si>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</si>
  <si>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</si>
  <si>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</si>
  <si>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</si>
  <si>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</si>
  <si>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</si>
  <si>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</si>
  <si>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</si>
  <si>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</si>
  <si>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</si>
  <si>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</si>
  <si>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</si>
  <si>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</si>
  <si>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</si>
  <si>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</si>
  <si>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</si>
  <si>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</si>
  <si>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</si>
  <si>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</si>
  <si>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</si>
  <si>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</si>
  <si>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</si>
  <si>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</si>
  <si>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</si>
  <si>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</si>
  <si>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</si>
  <si>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</si>
  <si>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</si>
  <si>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</si>
  <si>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</si>
  <si>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</si>
  <si>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</si>
  <si>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</si>
  <si>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</si>
  <si>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</si>
  <si>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</si>
  <si>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</si>
  <si>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</si>
  <si>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</si>
  <si>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</si>
  <si>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</si>
  <si>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</si>
  <si>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</si>
  <si>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</si>
  <si>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</si>
  <si>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</si>
  <si>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</si>
  <si>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</si>
  <si>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</si>
  <si>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</si>
  <si>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</si>
  <si>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</si>
  <si>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</si>
  <si>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</si>
  <si>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</si>
  <si>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</si>
  <si>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</si>
  <si>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</si>
  <si>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</si>
  <si>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</si>
  <si>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</si>
  <si>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</si>
  <si>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</si>
  <si>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</si>
  <si>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</si>
  <si>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</si>
  <si>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</si>
  <si>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</si>
  <si>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</si>
  <si>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</si>
  <si>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</si>
  <si>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</si>
  <si>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</si>
  <si>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</si>
  <si>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</si>
  <si>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</si>
  <si>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</si>
  <si>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</si>
  <si>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</si>
  <si>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</si>
  <si>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</si>
  <si>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</si>
  <si>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</si>
  <si>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</si>
  <si>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</si>
  <si>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</si>
  <si>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</si>
  <si>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</si>
  <si>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</si>
  <si>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</si>
  <si>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</si>
  <si>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</si>
  <si>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</si>
  <si>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</si>
  <si>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</si>
  <si>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</si>
  <si>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</si>
  <si>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</si>
  <si>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</si>
  <si>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</si>
  <si>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</si>
  <si>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</si>
  <si>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</si>
  <si>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</si>
  <si>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</si>
  <si>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</si>
  <si>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</si>
  <si>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</si>
  <si>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</si>
  <si>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</si>
  <si>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</si>
  <si>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</si>
  <si>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</si>
  <si>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</si>
  <si>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</si>
  <si>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</si>
  <si>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</si>
  <si>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</si>
  <si>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</si>
  <si>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</si>
  <si>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</si>
  <si>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</si>
  <si>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</si>
  <si>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</si>
  <si>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</si>
  <si>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</si>
  <si>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</si>
  <si>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</si>
  <si>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</si>
  <si>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</si>
  <si>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</si>
  <si>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</si>
  <si>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</si>
  <si>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</si>
  <si>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</si>
  <si>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</si>
  <si>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</si>
  <si>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</si>
  <si>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</si>
  <si>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</si>
  <si>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</si>
  <si>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</si>
  <si>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</si>
  <si>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</si>
  <si>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</si>
  <si>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</si>
  <si>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</si>
  <si>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</si>
  <si>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</si>
  <si>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</si>
  <si>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</si>
  <si>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</si>
  <si>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</si>
  <si>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</si>
  <si>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</si>
  <si>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</si>
  <si>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</si>
  <si>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</si>
  <si>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</si>
  <si>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</si>
  <si>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</si>
  <si>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</si>
  <si>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</si>
  <si>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</si>
  <si>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</si>
  <si>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</si>
  <si>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</si>
  <si>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</si>
  <si>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</si>
  <si>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</si>
  <si>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</si>
  <si>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</si>
  <si>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</si>
  <si>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</si>
  <si>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</si>
  <si>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</si>
  <si>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</si>
  <si>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</si>
  <si>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</si>
  <si>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</si>
  <si>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</si>
  <si>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</si>
  <si>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</si>
  <si>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</si>
  <si>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</si>
  <si>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</si>
  <si>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</si>
  <si>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</si>
  <si>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</si>
  <si>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</si>
  <si>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</si>
  <si>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</si>
  <si>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</si>
  <si>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</si>
  <si>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</si>
  <si>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</si>
  <si>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</si>
  <si>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</si>
  <si>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</si>
  <si>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</si>
  <si>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</si>
  <si>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</si>
  <si>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</si>
  <si>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</si>
  <si>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</si>
  <si>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</si>
  <si>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</si>
  <si>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</si>
  <si>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</si>
  <si>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</si>
  <si>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</si>
  <si>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</si>
  <si>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</si>
  <si>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</si>
  <si>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</si>
  <si>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</si>
  <si>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</si>
  <si>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</si>
  <si>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</si>
  <si>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</si>
  <si>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</si>
  <si>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</si>
  <si>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</si>
  <si>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</si>
  <si>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</si>
  <si>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</si>
  <si>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</si>
  <si>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</si>
  <si>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</si>
  <si>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</si>
  <si>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</si>
  <si>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</si>
  <si>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</si>
  <si>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</si>
  <si>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</si>
  <si>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</si>
  <si>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</si>
  <si>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</si>
  <si>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</si>
  <si>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</si>
  <si>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</si>
  <si>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</si>
  <si>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</si>
  <si>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</si>
  <si>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</si>
  <si>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</si>
  <si>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</si>
  <si>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</si>
  <si>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</si>
  <si>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</si>
  <si>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</si>
  <si>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</si>
  <si>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</si>
  <si>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</si>
  <si>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</si>
  <si>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</si>
  <si>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</si>
  <si>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</si>
  <si>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</si>
  <si>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</si>
  <si>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</si>
  <si>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</si>
  <si>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</si>
  <si>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</si>
  <si>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</si>
  <si>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</si>
  <si>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</si>
  <si>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</si>
  <si>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</si>
  <si>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</si>
  <si>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</si>
  <si>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</si>
  <si>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</si>
  <si>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</si>
  <si>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</si>
  <si>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</si>
  <si>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</si>
  <si>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</si>
  <si>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</si>
  <si>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</si>
  <si>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</si>
  <si>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</si>
  <si>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</si>
  <si>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</si>
  <si>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</si>
  <si>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</si>
  <si>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</si>
  <si>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</si>
  <si>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</si>
  <si>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</si>
  <si>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</si>
  <si>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</si>
  <si>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</si>
  <si>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</si>
  <si>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Percent (2012/13)</t>
  </si>
  <si>
    <t>Adjusted 
Percent (2017/18)</t>
  </si>
  <si>
    <t>Adjusted 
Percent (2022/23)</t>
  </si>
  <si>
    <t>s</t>
  </si>
  <si>
    <t>Crude and Maternal Age-Adjusted Breastfeeding Initiation Rates by Income Quintile, 2012/13, 2017/18 &amp; 2022/23(ref), proportion of live in-hospital births</t>
  </si>
  <si>
    <t>2,3</t>
  </si>
  <si>
    <t xml:space="preserve">Breastfeeding Initiation Counts, Crude Percents, and Adjusted Percents by Health Region, 2012/13, 2017/18 and 2022/23
</t>
  </si>
  <si>
    <t xml:space="preserve">Breastfeeding Initiation Counts, Crude Percents, and Adjusted Percents by Winnipeg Community Area, 2012/13, 2017/18 and 2022/23
</t>
  </si>
  <si>
    <t xml:space="preserve">Breastfeeding Initiation Counts, Crude Percents, and Adjusted Percents by District in Southern Health-Santé Sud, 2012/13, 2017/18 and 2022/23
</t>
  </si>
  <si>
    <t xml:space="preserve">Breastfeeding Initiation Counts, Crude Percents, and Adjusted Percents by District in Interlake-Eastern RHA, 2012/13, 2017/18 and 2022/23
</t>
  </si>
  <si>
    <t xml:space="preserve">Breastfeeding Initiation Counts, Crude Percents, and Adjusted Percents by District in Prairie Mountain, 2012/13, 2017/18 and 2022/23
</t>
  </si>
  <si>
    <t xml:space="preserve">Breastfeeding Initiation Counts, Crude Percents, and Adjusted Percents by District in Northern Health Region, 2012/13, 2017/18 and 2022/23
</t>
  </si>
  <si>
    <t>Count and percent of live in-hospital births</t>
  </si>
  <si>
    <t>Maternal age-adjusted percent of live in-hospital births</t>
  </si>
  <si>
    <t>Crude and Maternal Age-Adjusted Breastfeeding Initiation Rates by Regions, 2012/13, 2017/18 &amp; 2022/23(ref), proportion of live in-hospital births</t>
  </si>
  <si>
    <t>(2,3)</t>
  </si>
  <si>
    <t>(1,3)</t>
  </si>
  <si>
    <t xml:space="preserve">date:  November 27, 2024 </t>
  </si>
  <si>
    <t>(s)</t>
  </si>
  <si>
    <t>Count 
(2012/13)</t>
  </si>
  <si>
    <t>Count 
(2017/18)</t>
  </si>
  <si>
    <t>Count 
(2022/23)</t>
  </si>
  <si>
    <t>District</t>
  </si>
  <si>
    <t>Neighborhood Cluster</t>
  </si>
  <si>
    <t xml:space="preserve">Breastfeeding Initiation Counts, Crude Percents, and Adjusted Percents by Winnipeg Neighbourhood Cluster, 2012/13, 2017/18 and 2022/23
</t>
  </si>
  <si>
    <t>Community Area</t>
  </si>
  <si>
    <t>Health Region</t>
  </si>
  <si>
    <t>Crude Percent
(2012/13)</t>
  </si>
  <si>
    <t>Adjusted Percent
(2012/13)</t>
  </si>
  <si>
    <t>Crude Percent
(2017/18)</t>
  </si>
  <si>
    <t>Adjusted Percent
(2017/18)</t>
  </si>
  <si>
    <t>Crude Percent
(2022/23)</t>
  </si>
  <si>
    <t>Adjusted Percent
(2022/23)</t>
  </si>
  <si>
    <t>If you require this document in a different accessible format, please contact us: by phone at 204-789-3819 or by email at info@cpe.umanitoba.ca.</t>
  </si>
  <si>
    <t>End of worksheet</t>
  </si>
  <si>
    <t xml:space="preserve">Statistical Tests for Adjusted Breastfeeding Initiation Percent by Income Quintile, 2012/13, 2017/18 and 2022/23
</t>
  </si>
  <si>
    <t>bold = statistically significant</t>
  </si>
  <si>
    <t xml:space="preserve">Adjusted Breastfeeding Initiation Percent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</si>
</sst>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9">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xf numFmtId="9" fontId="18" fillId="0" borderId="0" applyFont="0" applyFill="0" applyBorder="0" applyAlignment="0" applyProtection="0"/>
  </cellStyleXfs>
  <cellXfs count="116">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1" fontId="42" fillId="0" borderId="0" xfId="43" applyNumberFormat="1" applyFont="1" applyAlignment="1">
      <alignment vertical="center"/>
    </xf>
    <xf numFmtId="49" fontId="44" fillId="35" borderId="22" xfId="97" applyBorder="1">
      <alignment horizontal="left" vertical="center" indent="1"/>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49" fontId="44" fillId="35" borderId="23" xfId="97" applyBorder="1">
      <alignment horizontal="left" vertical="center" indent="1"/>
    </xf>
    <xf numFmtId="3" fontId="44" fillId="35" borderId="24" xfId="104" quotePrefix="1" applyBorder="1">
      <alignment horizontal="right" vertical="center" indent="3"/>
    </xf>
    <xf numFmtId="49" fontId="44" fillId="35" borderId="25" xfId="97" applyBorder="1">
      <alignment horizontal="left" vertical="center" indent="1"/>
    </xf>
    <xf numFmtId="3" fontId="44" fillId="35" borderId="26" xfId="104" quotePrefix="1"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0" fontId="43" fillId="0" borderId="0" xfId="0" applyFont="1" applyAlignment="1">
      <alignment horizontal="left" vertical="center"/>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2" fontId="40" fillId="0" borderId="11" xfId="108" quotePrefix="1" applyNumberFormat="1" applyFont="1" applyFill="1" applyBorder="1" applyAlignment="1">
      <alignment horizontal="right" vertical="center" indent="3"/>
    </xf>
    <xf numFmtId="2" fontId="44" fillId="35" borderId="24" xfId="108" quotePrefix="1" applyNumberFormat="1" applyFont="1" applyFill="1" applyBorder="1" applyAlignment="1">
      <alignment horizontal="right" vertical="center" indent="3"/>
    </xf>
    <xf numFmtId="2" fontId="40" fillId="0" borderId="11" xfId="108" applyNumberFormat="1" applyFont="1" applyFill="1" applyBorder="1" applyAlignment="1">
      <alignment horizontal="right" vertical="center" indent="3"/>
    </xf>
    <xf numFmtId="4" fontId="44" fillId="35" borderId="26" xfId="104" quotePrefix="1" applyNumberFormat="1" applyBorder="1">
      <alignment horizontal="right" vertical="center" indent="3"/>
    </xf>
    <xf numFmtId="4" fontId="44" fillId="35" borderId="24" xfId="104" quotePrefix="1" applyNumberFormat="1" applyBorder="1">
      <alignment horizontal="right" vertical="center" indent="3"/>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7" xfId="106" applyBorder="1" applyAlignment="1">
      <alignment horizontal="left" vertical="center" wrapText="1"/>
    </xf>
    <xf numFmtId="0" fontId="44" fillId="35" borderId="19"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xf numFmtId="0" fontId="40" fillId="0" borderId="0" xfId="43" applyFont="1"/>
  </cellXfs>
  <cellStyles count="109">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xfId="108" builtinId="5"/>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numFmt numFmtId="2" formatCode="0.00"/>
      <border outline="0">
        <left style="thin">
          <color theme="7"/>
        </left>
      </border>
    </dxf>
    <dxf>
      <font>
        <strike val="0"/>
        <outline val="0"/>
        <shadow val="0"/>
        <u val="none"/>
        <vertAlign val="baseline"/>
        <name val="Arial"/>
        <family val="2"/>
        <scheme val="none"/>
      </font>
      <numFmt numFmtId="2" formatCode="0.00"/>
      <border outline="0">
        <left style="thin">
          <color theme="7"/>
        </left>
        <right style="thin">
          <color theme="7"/>
        </right>
      </border>
    </dxf>
    <dxf>
      <font>
        <strike val="0"/>
        <outline val="0"/>
        <shadow val="0"/>
        <u val="none"/>
        <vertAlign val="baseline"/>
        <name val="Arial"/>
        <family val="2"/>
        <scheme val="none"/>
      </font>
      <numFmt numFmtId="2" formatCode="0.00"/>
      <border outline="0">
        <right style="thin">
          <color theme="7"/>
        </right>
      </border>
    </dxf>
    <dxf>
      <font>
        <strike val="0"/>
        <outline val="0"/>
        <shadow val="0"/>
        <u val="none"/>
        <vertAlign val="baseline"/>
        <name val="Arial"/>
        <family val="2"/>
        <scheme val="none"/>
      </font>
      <border outline="0">
        <right style="thin">
          <color theme="7"/>
        </right>
      </border>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numFmt numFmtId="2" formatCode="0.00"/>
      <fill>
        <patternFill patternType="none">
          <fgColor indexed="64"/>
          <bgColor indexed="65"/>
        </patternFill>
      </fill>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outline="0">
        <left style="thin">
          <color theme="7"/>
        </left>
        <right style="thin">
          <color theme="7"/>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sz val="12"/>
        <name val="Arial"/>
        <family val="2"/>
        <scheme val="none"/>
      </font>
      <numFmt numFmtId="2" formatCode="0.00"/>
      <fill>
        <patternFill patternType="none">
          <fgColor indexed="64"/>
          <bgColor indexed="65"/>
        </patternFill>
      </fill>
      <alignment horizontal="right" vertical="center" textRotation="0" wrapText="0" indent="3" justifyLastLine="0" shrinkToFit="0" readingOrder="0"/>
      <border diagonalUp="0" diagonalDown="0">
        <left style="thin">
          <color theme="7"/>
        </left>
        <right style="thin">
          <color theme="7"/>
        </right>
        <top/>
        <bottom/>
        <vertical/>
        <horizontal/>
      </border>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084724246045811"/>
          <c:w val="0.57489565783472929"/>
          <c:h val="0.72013630308909726"/>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c:v>
                  </c:pt>
                  <c:pt idx="2">
                    <c:v>Prairie Mountain Health  </c:v>
                  </c:pt>
                  <c:pt idx="3">
                    <c:v>Interlake-Eastern RHA  </c:v>
                  </c:pt>
                  <c:pt idx="4">
                    <c:v>Winnipeg RHA (b)</c:v>
                  </c:pt>
                  <c:pt idx="5">
                    <c:v>Southern Health-Santé Sud (1,2,3)</c:v>
                  </c:pt>
                </c:lvl>
                <c:lvl>
                  <c:pt idx="0">
                    <c:v>   </c:v>
                  </c:pt>
                </c:lvl>
              </c:multiLvlStrCache>
            </c:multiLvlStrRef>
          </c:cat>
          <c:val>
            <c:numRef>
              <c:f>'Graph Data'!$H$6:$H$11</c:f>
              <c:numCache>
                <c:formatCode>0.00</c:formatCode>
                <c:ptCount val="6"/>
                <c:pt idx="0">
                  <c:v>82.919728270000007</c:v>
                </c:pt>
                <c:pt idx="1">
                  <c:v>62.523591050000007</c:v>
                </c:pt>
                <c:pt idx="2">
                  <c:v>85.479240709999999</c:v>
                </c:pt>
                <c:pt idx="3">
                  <c:v>78.673989450000008</c:v>
                </c:pt>
                <c:pt idx="4">
                  <c:v>84.251981959999995</c:v>
                </c:pt>
                <c:pt idx="5">
                  <c:v>89.683359490000001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c:v>
                  </c:pt>
                  <c:pt idx="2">
                    <c:v>Prairie Mountain Health  </c:v>
                  </c:pt>
                  <c:pt idx="3">
                    <c:v>Interlake-Eastern RHA  </c:v>
                  </c:pt>
                  <c:pt idx="4">
                    <c:v>Winnipeg RHA (b)</c:v>
                  </c:pt>
                  <c:pt idx="5">
                    <c:v>Southern Health-Santé Sud (1,2,3)</c:v>
                  </c:pt>
                </c:lvl>
                <c:lvl>
                  <c:pt idx="0">
                    <c:v>   </c:v>
                  </c:pt>
                </c:lvl>
              </c:multiLvlStrCache>
            </c:multiLvlStrRef>
          </c:cat>
          <c:val>
            <c:numRef>
              <c:f>'Graph Data'!$G$6:$G$11</c:f>
              <c:numCache>
                <c:formatCode>0.00</c:formatCode>
                <c:ptCount val="6"/>
                <c:pt idx="0">
                  <c:v>85.518342290000007</c:v>
                </c:pt>
                <c:pt idx="1">
                  <c:v>61.917004880000007</c:v>
                </c:pt>
                <c:pt idx="2">
                  <c:v>84.851287500000012</c:v>
                </c:pt>
                <c:pt idx="3">
                  <c:v>82.890831590000005</c:v>
                </c:pt>
                <c:pt idx="4">
                  <c:v>88.361657029999989</c:v>
                </c:pt>
                <c:pt idx="5">
                  <c:v>91.965370329999999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c:v>
                  </c:pt>
                  <c:pt idx="2">
                    <c:v>Prairie Mountain Health  </c:v>
                  </c:pt>
                  <c:pt idx="3">
                    <c:v>Interlake-Eastern RHA  </c:v>
                  </c:pt>
                  <c:pt idx="4">
                    <c:v>Winnipeg RHA (b)</c:v>
                  </c:pt>
                  <c:pt idx="5">
                    <c:v>Southern Health-Santé Sud (1,2,3)</c:v>
                  </c:pt>
                </c:lvl>
                <c:lvl>
                  <c:pt idx="0">
                    <c:v>   </c:v>
                  </c:pt>
                </c:lvl>
              </c:multiLvlStrCache>
            </c:multiLvlStrRef>
          </c:cat>
          <c:val>
            <c:numRef>
              <c:f>'Graph Data'!$F$6:$F$11</c:f>
              <c:numCache>
                <c:formatCode>0.00</c:formatCode>
                <c:ptCount val="6"/>
                <c:pt idx="0">
                  <c:v>84.634301890000003</c:v>
                </c:pt>
                <c:pt idx="1">
                  <c:v>67.527035960000006</c:v>
                </c:pt>
                <c:pt idx="2">
                  <c:v>82.253675340000001</c:v>
                </c:pt>
                <c:pt idx="3">
                  <c:v>82.039575870000007</c:v>
                </c:pt>
                <c:pt idx="4">
                  <c:v>87.214309819999997</c:v>
                </c:pt>
                <c:pt idx="5">
                  <c:v>89.858049179999995</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16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83688012667134049"/>
          <c:y val="0.14564572016566635"/>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546381403519779"/>
          <c:y val="0.14977803004685764"/>
          <c:w val="0.8661362333747884"/>
          <c:h val="0.5344919585583091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66.664144569999991</c:v>
                </c:pt>
                <c:pt idx="1">
                  <c:v>81.993085070000006</c:v>
                </c:pt>
                <c:pt idx="2">
                  <c:v>91.136962960000005</c:v>
                </c:pt>
                <c:pt idx="3">
                  <c:v>83.146544890000001</c:v>
                </c:pt>
                <c:pt idx="4">
                  <c:v>91.31666512999999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68.1205985</c:v>
                </c:pt>
                <c:pt idx="1">
                  <c:v>77.025376440000002</c:v>
                </c:pt>
                <c:pt idx="2">
                  <c:v>90.560343709999998</c:v>
                </c:pt>
                <c:pt idx="3">
                  <c:v>91.952712210000001</c:v>
                </c:pt>
                <c:pt idx="4">
                  <c:v>90.975771219999999</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74.726547480000008</c:v>
                </c:pt>
                <c:pt idx="1">
                  <c:v>70.045266510000005</c:v>
                </c:pt>
                <c:pt idx="2">
                  <c:v>84.714281270000001</c:v>
                </c:pt>
                <c:pt idx="3">
                  <c:v>88.732184549999999</c:v>
                </c:pt>
                <c:pt idx="4">
                  <c:v>89.200763449999997</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in val="4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335870097577518"/>
          <c:y val="0.46874634455223479"/>
          <c:w val="0.20219037934154638"/>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0.10347659144281608"/>
          <c:y val="0.14979698670262903"/>
          <c:w val="0.8661362333747884"/>
          <c:h val="0.53143940267971146"/>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81.442546890000003</c:v>
                </c:pt>
                <c:pt idx="1">
                  <c:v>86.630041770000005</c:v>
                </c:pt>
                <c:pt idx="2">
                  <c:v>88.175135990000001</c:v>
                </c:pt>
                <c:pt idx="3">
                  <c:v>90.345371819999997</c:v>
                </c:pt>
                <c:pt idx="4">
                  <c:v>91.45474664999999</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83.213002610000004</c:v>
                </c:pt>
                <c:pt idx="1">
                  <c:v>86.80822796999999</c:v>
                </c:pt>
                <c:pt idx="2">
                  <c:v>90.747851650000001</c:v>
                </c:pt>
                <c:pt idx="3">
                  <c:v>91.221744260000008</c:v>
                </c:pt>
                <c:pt idx="4">
                  <c:v>91.773590279999993</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77.339126879999995</c:v>
                </c:pt>
                <c:pt idx="1">
                  <c:v>84.149708990000008</c:v>
                </c:pt>
                <c:pt idx="2">
                  <c:v>87.752912109999997</c:v>
                </c:pt>
                <c:pt idx="3">
                  <c:v>87.330003399999995</c:v>
                </c:pt>
                <c:pt idx="4">
                  <c:v>88.972473620000002</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00"/>
          <c:min val="4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4323377789498801"/>
          <c:y val="0.45787667425549711"/>
          <c:w val="0.2021903793415463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breastfeeding initiation by Manitoba health region for the years 2012/13, 2017/18, and 2022/23. Values represent the maternal age-adjusted percent of live in-hospital birth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9.16: Breastfeeding Initiation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percent of live in-hospital births</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breastfeeding initiation by rural income quintile, 2012/13, 2017/18 and 2022/23, based on the maternal age-adjusted percent of live in-hospital birth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Breastfeeding Initiation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percent of live in-hospital births</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breastfeeding initiation by urban income quintile, 2012/13, 2017/18 and 2022/23, based on the maternal age-adjusted percent of live in-hospital birth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Breastfeeding Initiation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Maternal age-adjusted percent of live in-hospital births</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755A0817-FD38-400A-B64D-3D5C38972166}"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035D5579-500A-42DE-915E-8D177F2027D7}"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A1FF6A33-6BCA-45B7-BC6A-9409A2E44013}"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DAE4EBB1-5944-4BA5-BA43-79C0395CC0FD}"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D606EFAE-3FFC-4EAD-A480-A1B7841E5D82}"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A4592F71-E2EF-4D54-8B5B-7AD4CF3441FE}"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78824AD1-2D55-40FF-BCE7-DFF96E6D875E}"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Percent_x000a_(2012/13)" dataDxfId="98"/>
    <tableColumn id="9" xr3:uid="{E533163E-0B38-4D72-A5E4-7C9E8DE92DB0}" name="Adjusted Percent_x000a_(2012/13)" dataDxfId="97"/>
    <tableColumn id="4" xr3:uid="{E905B87B-6CF6-472D-A463-4DD4DF0F4579}" name="Count _x000a_(2017/18)" dataDxfId="96"/>
    <tableColumn id="5" xr3:uid="{42AC696E-0C0F-41CD-87FE-48FEB719A977}" name="Crude Percent_x000a_(2017/18)" dataDxfId="95" dataCellStyle="Percent"/>
    <tableColumn id="10" xr3:uid="{9B6946B1-8EB7-4F82-B7C6-45A6E18E0B8E}" name="Adjusted Percent_x000a_(2017/18)" dataDxfId="94" dataCellStyle="Percent"/>
    <tableColumn id="6" xr3:uid="{98A3EF03-EBD3-4B5B-968D-B7D8D08DA0B7}" name="Count _x000a_(2022/23)" dataDxfId="93"/>
    <tableColumn id="7" xr3:uid="{207C225F-DEFE-422A-B44A-EF5A1D5B5E9B}" name="Crude Percent_x000a_(2022/23)" dataDxfId="92" dataCellStyle="Percent"/>
    <tableColumn id="12" xr3:uid="{99B711D0-E2B7-4818-8B64-BF6600B64A94}" name="Adjusted Percent_x000a_(2022/23)" dataDxfId="91" dataCellStyle="Percent"/>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Percent_x000a_(2012/13)" dataDxfId="85"/>
    <tableColumn id="8" xr3:uid="{E1FE3E8A-F8CF-4F43-A07A-29CA47C07498}" name="Adjusted Percent_x000a_(2012/13)" dataDxfId="84" dataCellStyle="Percent"/>
    <tableColumn id="4" xr3:uid="{17D3DE66-4D16-4579-9390-FCE7DFAD63F4}" name="Count _x000a_(2017/18)" dataDxfId="83" dataCellStyle="Data - counts"/>
    <tableColumn id="5" xr3:uid="{CB9FD7DB-67DB-469A-B19C-D7838272F54A}" name="Crude Percent_x000a_(2017/18)" dataDxfId="82" dataCellStyle="Percent"/>
    <tableColumn id="9" xr3:uid="{13A8AFE8-2E00-4BDF-B370-B87F79D187D2}" name="Adjusted Percent_x000a_(2017/18)" dataDxfId="81" dataCellStyle="Percent"/>
    <tableColumn id="6" xr3:uid="{DE6F0234-9AFC-4F7C-B44E-7E3EF1DFD886}" name="Count _x000a_(2022/23)" dataDxfId="80" dataCellStyle="Data - counts"/>
    <tableColumn id="7" xr3:uid="{DEF3260F-6C20-44F1-A215-7DE7E706528E}" name="Crude Percent_x000a_(2022/23)" dataDxfId="79" dataCellStyle="Percent"/>
    <tableColumn id="10" xr3:uid="{FD57EE1E-18E1-452C-A821-2E362C658130}" name="Adjusted Percent_x000a_(2022/23)" dataDxfId="78" dataCellStyle="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Percent_x000a_(2012/13)" dataDxfId="72"/>
    <tableColumn id="8" xr3:uid="{0C919304-67A1-4AA3-8103-645F25F7CD26}" name="Adjusted Percent_x000a_(2012/13)" dataDxfId="71" dataCellStyle="Data - percent"/>
    <tableColumn id="4" xr3:uid="{9B3EB30E-4811-4C2F-87EE-547A53BB9DF3}" name="Count _x000a_(2017/18)" dataDxfId="70" dataCellStyle="Data - counts"/>
    <tableColumn id="5" xr3:uid="{0F12AD61-6D7D-4366-8714-6875C0A34F39}" name="Crude Percent_x000a_(2017/18)" dataDxfId="69" dataCellStyle="Percent"/>
    <tableColumn id="9" xr3:uid="{2605FB17-AA4C-4FAA-83FA-01A01B6C0FC0}" name="Adjusted Percent_x000a_(2017/18)" dataDxfId="68" dataCellStyle="Percent"/>
    <tableColumn id="6" xr3:uid="{43E0FA13-9B54-44D6-B201-10E3B3EA5D72}" name="Count _x000a_(2022/23)" dataDxfId="67" dataCellStyle="Data - counts"/>
    <tableColumn id="7" xr3:uid="{C517B006-E5E4-45CE-8275-34DFC91A1A27}" name="Crude Percent_x000a_(2022/23)" dataDxfId="66" dataCellStyle="Percent"/>
    <tableColumn id="10" xr3:uid="{B737B69A-8423-4615-A441-837880882BBA}" name="Adjusted Percent_x000a_(2022/23)" dataDxfId="65" dataCellStyle="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Percent_x000a_(2012/13)" dataDxfId="59"/>
    <tableColumn id="8" xr3:uid="{CFB65243-E5B2-44C6-8D0C-FB9438A58613}" name="Adjusted Percent_x000a_(2012/13)" dataDxfId="58"/>
    <tableColumn id="4" xr3:uid="{65A87695-A081-48FE-8DE3-008DDF3ABE7B}" name="Count _x000a_(2017/18)" dataDxfId="57"/>
    <tableColumn id="5" xr3:uid="{94433568-4669-42E6-80A7-30B3ED87FD6E}" name="Crude Percent_x000a_(2017/18)" dataDxfId="56" dataCellStyle="Percent"/>
    <tableColumn id="9" xr3:uid="{3F299B8B-FCEB-4979-A7AE-BD2BD5C89E3E}" name="Adjusted Percent_x000a_(2017/18)" dataDxfId="55" dataCellStyle="Percent"/>
    <tableColumn id="6" xr3:uid="{F9BAEEB1-906A-4FDA-B891-D116C64ECB71}" name="Count _x000a_(2022/23)" dataDxfId="54"/>
    <tableColumn id="7" xr3:uid="{0CF98AB4-2418-42C1-BA44-73FF78F5589D}" name="Crude Percent_x000a_(2022/23)" dataDxfId="53" dataCellStyle="Percent"/>
    <tableColumn id="10" xr3:uid="{9C6E716E-CAD9-42C6-B721-1B82BF58347E}" name="Adjusted Percent_x000a_(2022/23)" dataDxfId="52" dataCellStyle="Percent"/>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Percent_x000a_(2012/13)" dataDxfId="46"/>
    <tableColumn id="8" xr3:uid="{5833F9F7-6CE0-4C5D-9C27-545F1A6F2CD5}" name="Adjusted Percent_x000a_(2012/13)" dataDxfId="45"/>
    <tableColumn id="4" xr3:uid="{AA22EA7D-5DC0-4F3A-8ECA-5325860C71C2}" name="Count _x000a_(2017/18)" dataDxfId="44"/>
    <tableColumn id="5" xr3:uid="{8961EBF3-9061-40CF-8EED-1A80E878AA94}" name="Crude Percent_x000a_(2017/18)" dataDxfId="43" dataCellStyle="Percent"/>
    <tableColumn id="9" xr3:uid="{670C5F53-3547-4206-A3B4-00F4526F41EF}" name="Adjusted Percent_x000a_(2017/18)" dataDxfId="42" dataCellStyle="Percent"/>
    <tableColumn id="6" xr3:uid="{5AE41F3B-C96C-4164-9A3A-D1DA1E86C419}" name="Count _x000a_(2022/23)" dataDxfId="41"/>
    <tableColumn id="7" xr3:uid="{CC94DDF7-9E48-4746-955D-E442C96C3982}" name="Crude Percent_x000a_(2022/23)" dataDxfId="40" dataCellStyle="Percent"/>
    <tableColumn id="10" xr3:uid="{1DCF345B-E210-451E-A2D4-F32F96B5D28A}" name="Adjusted Percent_x000a_(2022/23)" dataDxfId="39" dataCellStyle="Percent"/>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Percent_x000a_(2012/13)" dataDxfId="33"/>
    <tableColumn id="8" xr3:uid="{78EE06CD-91BE-4824-9F4D-66929B7D5852}" name="Adjusted Percent_x000a_(2012/13)" dataDxfId="32"/>
    <tableColumn id="4" xr3:uid="{ACE4089F-A593-4169-8211-DB959B0A7642}" name="Count _x000a_(2017/18)" dataDxfId="31"/>
    <tableColumn id="5" xr3:uid="{BBAF5251-1946-45AA-B1BE-33DD00E61DDF}" name="Crude Percent_x000a_(2017/18)" dataDxfId="30" dataCellStyle="Percent"/>
    <tableColumn id="9" xr3:uid="{0243E1F9-2123-42A5-BB23-E877D5619A14}" name="Adjusted Percent_x000a_(2017/18)" dataDxfId="29" dataCellStyle="Percent"/>
    <tableColumn id="6" xr3:uid="{2EBEEC92-8AF4-4122-8D62-E2CACC3843A9}" name="Count _x000a_(2022/23)" dataDxfId="28"/>
    <tableColumn id="7" xr3:uid="{EE37DAC4-2A3A-4DD3-9407-19801A4F6813}" name="Crude Percent_x000a_(2022/23)" dataDxfId="27" dataCellStyle="Percent"/>
    <tableColumn id="10" xr3:uid="{E85AC16D-EACE-461E-8B26-B1F5656F1FD6}" name="Adjusted Percent_x000a_(2022/23)" dataDxfId="26" dataCellStyle="Percent"/>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Percent_x000a_(2012/13)" dataDxfId="20"/>
    <tableColumn id="8" xr3:uid="{D76499AF-A597-492A-91E1-B9288188753A}" name="Adjusted Percent_x000a_(2012/13)" dataDxfId="19"/>
    <tableColumn id="4" xr3:uid="{82B9FAD0-A182-4979-A453-ABA4A726790B}" name="Count _x000a_(2017/18)" dataDxfId="18"/>
    <tableColumn id="5" xr3:uid="{112A539F-2360-4C14-A71A-5D32AF2F734D}" name="Crude Percent_x000a_(2017/18)" dataDxfId="17" dataCellStyle="Percent"/>
    <tableColumn id="9" xr3:uid="{7A0D3EB2-8D1A-44C5-A259-DABF8E4C74B0}" name="Adjusted Percent_x000a_(2017/18)" dataDxfId="16" dataCellStyle="Percent"/>
    <tableColumn id="6" xr3:uid="{FB9C8903-1AC8-4A75-8E6F-8F2F08F49C57}" name="Count _x000a_(2022/23)" dataDxfId="15"/>
    <tableColumn id="7" xr3:uid="{290570BD-3038-4C7F-AC18-9BCCFD7BFA28}" name="Crude Percent_x000a_(2022/23)" dataDxfId="14" dataCellStyle="Percent"/>
    <tableColumn id="10" xr3:uid="{926D0B2F-0520-4633-993E-B9FF02B30FFE}" name="Adjusted Percent_x000a_(2022/23)" dataDxfId="13" dataCellStyle="Percent"/>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_x000a_Percent (2012/13)" dataDxfId="8" dataCellStyle="Percent"/>
    <tableColumn id="3" xr3:uid="{25DBBBAA-19F0-44AB-A7A3-E2C9680F4E3D}" name="Adjusted _x000a_Percent (2017/18)" dataDxfId="7" dataCellStyle="Percent"/>
    <tableColumn id="4" xr3:uid="{B1A4B07F-07FA-4054-9241-0E968E724E9B}" name="Adjusted _x000a_Percent (2022/23)" dataDxfId="6" dataCellStyle="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1FCDB05-9C07-456E-8531-ACC2C7D3139E}" name="Table919331221303948664" displayName="Table919331221303948664" ref="A2:B12" totalsRowShown="0" headerRowDxfId="5" dataDxfId="3" headerRowBorderDxfId="4">
  <tableColumns count="2">
    <tableColumn id="1" xr3:uid="{59461024-0264-49F1-A56C-FE6EC01F1CC7}" name="Statistical Tests" dataDxfId="2"/>
    <tableColumn id="2" xr3:uid="{C6D84E05-A33B-44C5-8080-DFE3EDB7FB67}"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8" s="56" customFormat="1" ht="18.899999999999999" customHeight="1" x14ac:dyDescent="0.3">
      <c r="A1" s="113" t="s">
        <v>431</v>
      </c>
      <c r="B1" s="55"/>
      <c r="C1" s="55"/>
      <c r="D1" s="55"/>
      <c r="E1" s="55"/>
      <c r="F1" s="55"/>
      <c r="G1" s="55"/>
      <c r="H1" s="55"/>
      <c r="I1" s="55"/>
      <c r="J1" s="55"/>
      <c r="K1" s="55"/>
      <c r="L1" s="55"/>
    </row>
    <row r="2" spans="1:18" s="56" customFormat="1" ht="18.899999999999999" customHeight="1" x14ac:dyDescent="0.3">
      <c r="A2" s="1" t="s">
        <v>437</v>
      </c>
      <c r="B2" s="57"/>
      <c r="C2" s="57"/>
      <c r="D2" s="57"/>
      <c r="E2" s="57"/>
      <c r="F2" s="57"/>
      <c r="G2" s="57"/>
      <c r="H2" s="57"/>
      <c r="I2" s="57"/>
      <c r="J2" s="57"/>
      <c r="K2" s="55"/>
      <c r="L2" s="55"/>
    </row>
    <row r="3" spans="1:18" s="60" customFormat="1" ht="54" customHeight="1" x14ac:dyDescent="0.3">
      <c r="A3" s="111" t="s">
        <v>451</v>
      </c>
      <c r="B3" s="58" t="s">
        <v>444</v>
      </c>
      <c r="C3" s="58" t="s">
        <v>452</v>
      </c>
      <c r="D3" s="58" t="s">
        <v>453</v>
      </c>
      <c r="E3" s="58" t="s">
        <v>445</v>
      </c>
      <c r="F3" s="58" t="s">
        <v>454</v>
      </c>
      <c r="G3" s="58" t="s">
        <v>455</v>
      </c>
      <c r="H3" s="58" t="s">
        <v>446</v>
      </c>
      <c r="I3" s="58" t="s">
        <v>456</v>
      </c>
      <c r="J3" s="59" t="s">
        <v>457</v>
      </c>
      <c r="Q3" s="61"/>
      <c r="R3" s="61"/>
    </row>
    <row r="4" spans="1:18" s="56" customFormat="1" ht="18.899999999999999" customHeight="1" x14ac:dyDescent="0.3">
      <c r="A4" s="62" t="s">
        <v>174</v>
      </c>
      <c r="B4" s="63">
        <v>2522</v>
      </c>
      <c r="C4" s="88">
        <v>88.398177359999991</v>
      </c>
      <c r="D4" s="88">
        <v>89.858049179999995</v>
      </c>
      <c r="E4" s="63">
        <v>2618</v>
      </c>
      <c r="F4" s="88">
        <v>91.092553929999994</v>
      </c>
      <c r="G4" s="88">
        <v>91.965370329999999</v>
      </c>
      <c r="H4" s="63">
        <v>2485</v>
      </c>
      <c r="I4" s="88">
        <v>89.32422717</v>
      </c>
      <c r="J4" s="88">
        <v>89.683359490000001</v>
      </c>
    </row>
    <row r="5" spans="1:18" s="56" customFormat="1" ht="18.899999999999999" customHeight="1" x14ac:dyDescent="0.3">
      <c r="A5" s="62" t="s">
        <v>169</v>
      </c>
      <c r="B5" s="63">
        <v>6825</v>
      </c>
      <c r="C5" s="88">
        <v>86.798931710000005</v>
      </c>
      <c r="D5" s="88">
        <v>87.214309819999997</v>
      </c>
      <c r="E5" s="63">
        <v>7212</v>
      </c>
      <c r="F5" s="88">
        <v>88.566867250000001</v>
      </c>
      <c r="G5" s="88">
        <v>88.361657029999989</v>
      </c>
      <c r="H5" s="63">
        <v>6041</v>
      </c>
      <c r="I5" s="88">
        <v>84.905130009999993</v>
      </c>
      <c r="J5" s="88">
        <v>84.251981959999995</v>
      </c>
    </row>
    <row r="6" spans="1:18" s="56" customFormat="1" ht="18.899999999999999" customHeight="1" x14ac:dyDescent="0.3">
      <c r="A6" s="62" t="s">
        <v>49</v>
      </c>
      <c r="B6" s="63">
        <v>1061</v>
      </c>
      <c r="C6" s="88">
        <v>80.500758730000001</v>
      </c>
      <c r="D6" s="88">
        <v>82.039575870000007</v>
      </c>
      <c r="E6" s="63">
        <v>1160</v>
      </c>
      <c r="F6" s="88">
        <v>81.920903949999996</v>
      </c>
      <c r="G6" s="88">
        <v>82.890831590000005</v>
      </c>
      <c r="H6" s="63">
        <v>1079</v>
      </c>
      <c r="I6" s="88">
        <v>78.358750909999998</v>
      </c>
      <c r="J6" s="88">
        <v>78.673989450000008</v>
      </c>
    </row>
    <row r="7" spans="1:18" s="56" customFormat="1" ht="18.899999999999999" customHeight="1" x14ac:dyDescent="0.3">
      <c r="A7" s="62" t="s">
        <v>172</v>
      </c>
      <c r="B7" s="63">
        <v>1576</v>
      </c>
      <c r="C7" s="88">
        <v>80.94504366000001</v>
      </c>
      <c r="D7" s="88">
        <v>82.253675340000001</v>
      </c>
      <c r="E7" s="63">
        <v>1598</v>
      </c>
      <c r="F7" s="88">
        <v>84.016824400000004</v>
      </c>
      <c r="G7" s="88">
        <v>84.851287500000012</v>
      </c>
      <c r="H7" s="63">
        <v>1528</v>
      </c>
      <c r="I7" s="88">
        <v>85.410844049999994</v>
      </c>
      <c r="J7" s="88">
        <v>85.479240709999999</v>
      </c>
    </row>
    <row r="8" spans="1:18" s="56" customFormat="1" ht="18.899999999999999" customHeight="1" x14ac:dyDescent="0.3">
      <c r="A8" s="62" t="s">
        <v>170</v>
      </c>
      <c r="B8" s="63">
        <v>1041</v>
      </c>
      <c r="C8" s="88">
        <v>64.900249379999991</v>
      </c>
      <c r="D8" s="88">
        <v>67.527035960000006</v>
      </c>
      <c r="E8" s="63">
        <v>934</v>
      </c>
      <c r="F8" s="88">
        <v>59.948652119999998</v>
      </c>
      <c r="G8" s="88">
        <v>61.917004880000007</v>
      </c>
      <c r="H8" s="63">
        <v>822</v>
      </c>
      <c r="I8" s="88">
        <v>60.84381939</v>
      </c>
      <c r="J8" s="88">
        <v>62.523591050000007</v>
      </c>
      <c r="Q8" s="64"/>
    </row>
    <row r="9" spans="1:18" s="56" customFormat="1" ht="18.899999999999999" customHeight="1" x14ac:dyDescent="0.3">
      <c r="A9" s="65" t="s">
        <v>29</v>
      </c>
      <c r="B9" s="75">
        <v>13046</v>
      </c>
      <c r="C9" s="89">
        <v>83.52647417</v>
      </c>
      <c r="D9" s="89">
        <v>84.634301890000003</v>
      </c>
      <c r="E9" s="75">
        <v>13537</v>
      </c>
      <c r="F9" s="89">
        <v>85.010047730000011</v>
      </c>
      <c r="G9" s="89">
        <v>85.518342290000007</v>
      </c>
      <c r="H9" s="75">
        <v>11962</v>
      </c>
      <c r="I9" s="89">
        <v>82.919728270000007</v>
      </c>
      <c r="J9" s="89">
        <v>82.919728270000007</v>
      </c>
    </row>
    <row r="10" spans="1:18" ht="18.899999999999999" customHeight="1" x14ac:dyDescent="0.25">
      <c r="A10" s="66" t="s">
        <v>419</v>
      </c>
    </row>
    <row r="11" spans="1:18" x14ac:dyDescent="0.25">
      <c r="B11" s="68"/>
      <c r="H11" s="68"/>
    </row>
    <row r="12" spans="1:18" x14ac:dyDescent="0.25">
      <c r="A12" s="112" t="s">
        <v>458</v>
      </c>
      <c r="B12" s="69"/>
      <c r="C12" s="69"/>
      <c r="D12" s="69"/>
      <c r="E12" s="69"/>
      <c r="F12" s="69"/>
      <c r="G12" s="69"/>
      <c r="H12" s="69"/>
      <c r="I12" s="69"/>
      <c r="J12" s="69"/>
    </row>
    <row r="13" spans="1:18" x14ac:dyDescent="0.25">
      <c r="B13" s="68"/>
      <c r="H13" s="68"/>
    </row>
    <row r="14" spans="1:18" ht="15.6" x14ac:dyDescent="0.3">
      <c r="A14" s="114" t="s">
        <v>459</v>
      </c>
      <c r="B14" s="68"/>
      <c r="H14" s="68"/>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U54" sqref="U54"/>
    </sheetView>
  </sheetViews>
  <sheetFormatPr defaultRowHeight="14.4" x14ac:dyDescent="0.3"/>
  <cols>
    <col min="1" max="1" width="5.88671875" customWidth="1"/>
    <col min="2" max="2" width="25.5546875" style="27" customWidth="1"/>
    <col min="4" max="4" width="11.88671875" style="28" bestFit="1" customWidth="1"/>
    <col min="5" max="5" width="26.5546875" style="27" customWidth="1"/>
    <col min="6" max="6" width="10.44140625" style="93" customWidth="1"/>
    <col min="7" max="7" width="23.109375" style="93" customWidth="1"/>
    <col min="8" max="8" width="11.44140625" style="93" customWidth="1"/>
    <col min="9" max="10" width="11.44140625" style="12" customWidth="1"/>
    <col min="11" max="11" width="15.109375" style="12" customWidth="1"/>
    <col min="12" max="12" width="2.5546875" style="12" customWidth="1"/>
    <col min="13" max="13" width="9.109375" style="94" bestFit="1" customWidth="1"/>
    <col min="14" max="14" width="11.6640625" style="4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Maternal Age-Adjusted Breastfeeding Initiation Rates by Regions, 2012/13, 2017/18 &amp; 2022/23(ref), proportion of live in-hospital births</v>
      </c>
    </row>
    <row r="3" spans="1:34" x14ac:dyDescent="0.3">
      <c r="B3" s="27" t="str">
        <f>'Raw Data'!B6</f>
        <v xml:space="preserve">date:  November 27, 2024 </v>
      </c>
    </row>
    <row r="4" spans="1:34" x14ac:dyDescent="0.3">
      <c r="AD4"/>
      <c r="AE4"/>
    </row>
    <row r="5" spans="1:34" s="3" customFormat="1" x14ac:dyDescent="0.3">
      <c r="A5" s="3" t="s">
        <v>237</v>
      </c>
      <c r="B5" s="2" t="s">
        <v>179</v>
      </c>
      <c r="C5" s="3" t="s">
        <v>129</v>
      </c>
      <c r="D5" s="26" t="s">
        <v>394</v>
      </c>
      <c r="E5" s="2" t="s">
        <v>395</v>
      </c>
      <c r="F5" s="7" t="s">
        <v>207</v>
      </c>
      <c r="G5" s="7" t="s">
        <v>208</v>
      </c>
      <c r="H5" s="7" t="s">
        <v>209</v>
      </c>
      <c r="I5" s="13"/>
      <c r="J5" s="15" t="s">
        <v>266</v>
      </c>
      <c r="K5" s="44"/>
    </row>
    <row r="6" spans="1:34" x14ac:dyDescent="0.3">
      <c r="A6">
        <v>6</v>
      </c>
      <c r="B6" s="27" t="s">
        <v>130</v>
      </c>
      <c r="C6" t="str">
        <f>IF('Raw Data'!BC13&lt;0,CONCATENATE("(",-1*'Raw Data'!BC13,")"),'Raw Data'!BC13)</f>
        <v>(b)</v>
      </c>
      <c r="D6" s="28" t="s">
        <v>48</v>
      </c>
      <c r="E6" s="27" t="str">
        <f t="shared" ref="E6:E11" si="0">CONCATENATE(B6)&amp; (C6)</f>
        <v>Manitoba (b)</v>
      </c>
      <c r="F6" s="12">
        <f>('Raw Data'!E13)*100</f>
        <v>84.634301890000003</v>
      </c>
      <c r="G6" s="12">
        <f>'Raw Data'!Q13*100</f>
        <v>85.518342290000007</v>
      </c>
      <c r="H6" s="12">
        <f>'Raw Data'!AC13*100</f>
        <v>82.919728270000007</v>
      </c>
      <c r="J6" s="15">
        <v>8</v>
      </c>
      <c r="K6" s="14" t="s">
        <v>162</v>
      </c>
      <c r="L6" s="29"/>
      <c r="M6"/>
      <c r="N6" s="27"/>
      <c r="S6" s="6"/>
      <c r="T6" s="6"/>
      <c r="U6" s="6"/>
      <c r="AA6"/>
      <c r="AB6"/>
      <c r="AC6"/>
      <c r="AD6"/>
      <c r="AE6"/>
    </row>
    <row r="7" spans="1:34" x14ac:dyDescent="0.3">
      <c r="A7">
        <v>5</v>
      </c>
      <c r="B7" s="27" t="s">
        <v>170</v>
      </c>
      <c r="C7" t="str">
        <f>IF('Raw Data'!BC12&lt;0,CONCATENATE("(",-1*'Raw Data'!BC12,")"),'Raw Data'!BC12)</f>
        <v>(1,2,3)</v>
      </c>
      <c r="D7"/>
      <c r="E7" s="27" t="str">
        <f t="shared" si="0"/>
        <v>Northern Health Region (1,2,3)</v>
      </c>
      <c r="F7" s="12">
        <f>'Raw Data'!E12*100</f>
        <v>67.527035960000006</v>
      </c>
      <c r="G7" s="12">
        <f>'Raw Data'!Q12*100</f>
        <v>61.917004880000007</v>
      </c>
      <c r="H7" s="12">
        <f>'Raw Data'!AC12*100</f>
        <v>62.523591050000007</v>
      </c>
      <c r="J7" s="15">
        <v>9</v>
      </c>
      <c r="K7" s="44" t="s">
        <v>163</v>
      </c>
      <c r="L7" s="29"/>
      <c r="M7"/>
      <c r="N7" s="27"/>
      <c r="S7" s="6"/>
      <c r="T7" s="6"/>
      <c r="U7" s="6"/>
      <c r="AA7"/>
      <c r="AB7"/>
      <c r="AC7"/>
      <c r="AD7"/>
      <c r="AE7"/>
    </row>
    <row r="8" spans="1:34" x14ac:dyDescent="0.3">
      <c r="A8">
        <v>4</v>
      </c>
      <c r="B8" s="27" t="s">
        <v>172</v>
      </c>
      <c r="C8" t="str">
        <f>IF('Raw Data'!BC11&lt;0,CONCATENATE("(",-1*'Raw Data'!BC11,")"),'Raw Data'!BC11)</f>
        <v xml:space="preserve"> </v>
      </c>
      <c r="D8"/>
      <c r="E8" s="27" t="str">
        <f t="shared" si="0"/>
        <v xml:space="preserve">Prairie Mountain Health  </v>
      </c>
      <c r="F8" s="12">
        <f>'Raw Data'!E11*100</f>
        <v>82.253675340000001</v>
      </c>
      <c r="G8" s="12">
        <f>'Raw Data'!Q11*100</f>
        <v>84.851287500000012</v>
      </c>
      <c r="H8" s="12">
        <f>'Raw Data'!AC11*100</f>
        <v>85.479240709999999</v>
      </c>
      <c r="J8" s="15">
        <v>10</v>
      </c>
      <c r="K8" s="44" t="s">
        <v>165</v>
      </c>
      <c r="L8" s="29"/>
      <c r="M8"/>
      <c r="N8" s="27"/>
      <c r="S8" s="6"/>
      <c r="T8" s="6"/>
      <c r="U8" s="6"/>
      <c r="AA8"/>
      <c r="AB8"/>
      <c r="AC8"/>
      <c r="AD8"/>
      <c r="AE8"/>
    </row>
    <row r="9" spans="1:34" x14ac:dyDescent="0.3">
      <c r="A9">
        <v>3</v>
      </c>
      <c r="B9" s="27" t="s">
        <v>171</v>
      </c>
      <c r="C9" t="str">
        <f>IF('Raw Data'!BC10&lt;0,CONCATENATE("(",-1*'Raw Data'!BC10,")"),'Raw Data'!BC10)</f>
        <v xml:space="preserve"> </v>
      </c>
      <c r="D9"/>
      <c r="E9" s="27" t="str">
        <f t="shared" si="0"/>
        <v xml:space="preserve">Interlake-Eastern RHA  </v>
      </c>
      <c r="F9" s="12">
        <f>'Raw Data'!E10*100</f>
        <v>82.039575870000007</v>
      </c>
      <c r="G9" s="12">
        <f>'Raw Data'!Q10*100</f>
        <v>82.890831590000005</v>
      </c>
      <c r="H9" s="12">
        <f>'Raw Data'!AC10*100</f>
        <v>78.673989450000008</v>
      </c>
      <c r="J9" s="15">
        <v>11</v>
      </c>
      <c r="K9" s="44" t="s">
        <v>164</v>
      </c>
      <c r="L9" s="29"/>
      <c r="M9"/>
      <c r="N9" s="27"/>
      <c r="S9" s="6"/>
      <c r="T9" s="6"/>
      <c r="U9" s="6"/>
      <c r="AA9"/>
      <c r="AB9"/>
      <c r="AC9"/>
      <c r="AD9"/>
      <c r="AE9"/>
    </row>
    <row r="10" spans="1:34" x14ac:dyDescent="0.3">
      <c r="A10">
        <v>2</v>
      </c>
      <c r="B10" s="27" t="s">
        <v>173</v>
      </c>
      <c r="C10" t="str">
        <f>IF('Raw Data'!BC9&lt;0,CONCATENATE("(",-1*'Raw Data'!BC9,")"),'Raw Data'!BC9)</f>
        <v>(b)</v>
      </c>
      <c r="D10"/>
      <c r="E10" s="27" t="str">
        <f t="shared" si="0"/>
        <v>Winnipeg RHA (b)</v>
      </c>
      <c r="F10" s="12">
        <f>'Raw Data'!E9*100</f>
        <v>87.214309819999997</v>
      </c>
      <c r="G10" s="12">
        <f>'Raw Data'!Q9*100</f>
        <v>88.361657029999989</v>
      </c>
      <c r="H10" s="12">
        <f>'Raw Data'!AC9*100</f>
        <v>84.251981959999995</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(1,2,3)</v>
      </c>
      <c r="D11"/>
      <c r="E11" s="27" t="str">
        <f t="shared" si="0"/>
        <v>Southern Health-Santé Sud (1,2,3)</v>
      </c>
      <c r="F11" s="12">
        <f>'Raw Data'!E8*100</f>
        <v>89.858049179999995</v>
      </c>
      <c r="G11" s="12">
        <f>'Raw Data'!Q8*100</f>
        <v>91.965370329999999</v>
      </c>
      <c r="H11" s="12">
        <f>'Raw Data'!AC8*100</f>
        <v>89.683359490000001</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Maternal Age-Adjusted Breastfeeding Initiation Rates by Income Quintile, 2012/13, 2017/18 &amp; 2022/23(ref), proportion of live in-hospital births</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421</v>
      </c>
      <c r="O17" s="6" t="s">
        <v>422</v>
      </c>
      <c r="P17" s="6" t="s">
        <v>423</v>
      </c>
      <c r="R17" s="29"/>
      <c r="V17"/>
      <c r="W17"/>
      <c r="X17"/>
      <c r="AF17" s="6"/>
      <c r="AG17" s="6"/>
      <c r="AH17" s="6"/>
    </row>
    <row r="18" spans="1:34" x14ac:dyDescent="0.3">
      <c r="B18"/>
      <c r="D18"/>
      <c r="E18"/>
      <c r="F18" s="6" t="s">
        <v>396</v>
      </c>
      <c r="G18" s="6" t="s">
        <v>397</v>
      </c>
      <c r="H18" s="6" t="s">
        <v>398</v>
      </c>
      <c r="I18"/>
      <c r="J18" s="6"/>
      <c r="K18" s="6"/>
      <c r="L18" s="6"/>
      <c r="M18" s="6"/>
      <c r="N18" s="37" t="s">
        <v>420</v>
      </c>
      <c r="O18" s="6"/>
      <c r="Q18" s="3"/>
      <c r="R18" s="29"/>
      <c r="V18"/>
      <c r="W18"/>
      <c r="X18"/>
      <c r="AF18" s="6"/>
      <c r="AG18" s="6"/>
      <c r="AH18" s="6"/>
    </row>
    <row r="19" spans="1:34" x14ac:dyDescent="0.3">
      <c r="B19" s="3" t="s">
        <v>30</v>
      </c>
      <c r="C19" s="3" t="s">
        <v>413</v>
      </c>
      <c r="D19" s="26" t="s">
        <v>394</v>
      </c>
      <c r="E19" s="2" t="s">
        <v>395</v>
      </c>
      <c r="F19" s="7" t="s">
        <v>207</v>
      </c>
      <c r="G19" s="7" t="s">
        <v>208</v>
      </c>
      <c r="H19" s="7" t="s">
        <v>209</v>
      </c>
      <c r="I19" s="7"/>
      <c r="J19" s="15" t="s">
        <v>266</v>
      </c>
      <c r="K19" s="44"/>
      <c r="L19" s="7"/>
      <c r="M19" s="12"/>
      <c r="N19" s="7" t="s">
        <v>207</v>
      </c>
      <c r="O19" s="7" t="s">
        <v>208</v>
      </c>
      <c r="P19" s="7" t="s">
        <v>209</v>
      </c>
    </row>
    <row r="20" spans="1:34" ht="27" x14ac:dyDescent="0.3">
      <c r="A20" t="s">
        <v>28</v>
      </c>
      <c r="B20" s="40" t="s">
        <v>414</v>
      </c>
      <c r="C20" s="27" t="str">
        <f>IF(OR('Raw Inc Data'!BS9="s",'Raw Inc Data'!BT9="s",'Raw Inc Data'!BU9="s")," (s)","")</f>
        <v/>
      </c>
      <c r="D20" t="s">
        <v>28</v>
      </c>
      <c r="E20" s="40" t="str">
        <f>CONCATENATE(B20,C20)</f>
        <v>R1
(Lowest)</v>
      </c>
      <c r="F20" s="12">
        <f>'Raw Inc Data'!D9*100</f>
        <v>66.664144569999991</v>
      </c>
      <c r="G20" s="12">
        <f>'Raw Inc Data'!U9*100</f>
        <v>68.1205985</v>
      </c>
      <c r="H20" s="12">
        <f>'Raw Inc Data'!AL9*100</f>
        <v>74.726547480000008</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81.993085070000006</v>
      </c>
      <c r="G21" s="12">
        <f>'Raw Inc Data'!U10*100</f>
        <v>77.025376440000002</v>
      </c>
      <c r="H21" s="12">
        <f>'Raw Inc Data'!AL10*100</f>
        <v>70.045266510000005</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91.136962960000005</v>
      </c>
      <c r="G22" s="12">
        <f>'Raw Inc Data'!U11*100</f>
        <v>90.560343709999998</v>
      </c>
      <c r="H22" s="12">
        <f>'Raw Inc Data'!AL11*100</f>
        <v>84.714281270000001</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83.146544890000001</v>
      </c>
      <c r="G23" s="12">
        <f>'Raw Inc Data'!U12*100</f>
        <v>91.952712210000001</v>
      </c>
      <c r="H23" s="12">
        <f>'Raw Inc Data'!AL12*100</f>
        <v>88.732184549999999</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415</v>
      </c>
      <c r="C24" s="27" t="str">
        <f>IF(OR('Raw Inc Data'!BS13="s",'Raw Inc Data'!BT13="s",'Raw Inc Data'!BU13="s")," (s)","")</f>
        <v/>
      </c>
      <c r="D24"/>
      <c r="E24" s="40" t="str">
        <f t="shared" si="1"/>
        <v>Rural R5
(Highest)</v>
      </c>
      <c r="F24" s="12">
        <f>'Raw Inc Data'!D13*100</f>
        <v>91.31666512999999</v>
      </c>
      <c r="G24" s="12">
        <f>'Raw Inc Data'!U13*100</f>
        <v>90.975771219999999</v>
      </c>
      <c r="H24" s="12">
        <f>'Raw Inc Data'!AL13*100</f>
        <v>89.200763449999997</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416</v>
      </c>
      <c r="C25" s="27" t="str">
        <f>IF(OR('Raw Inc Data'!BS14="s",'Raw Inc Data'!BT14="s",'Raw Inc Data'!BU14="s")," (s)","")</f>
        <v/>
      </c>
      <c r="D25" t="s">
        <v>28</v>
      </c>
      <c r="E25" s="40" t="str">
        <f t="shared" si="1"/>
        <v>U1
(Lowest)</v>
      </c>
      <c r="F25" s="12">
        <f>'Raw Inc Data'!D14*100</f>
        <v>81.442546890000003</v>
      </c>
      <c r="G25" s="12">
        <f>'Raw Inc Data'!U14*100</f>
        <v>83.213002610000004</v>
      </c>
      <c r="H25" s="12">
        <f>'Raw Inc Data'!AL14*100</f>
        <v>77.339126879999995</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86.630041770000005</v>
      </c>
      <c r="G26" s="12">
        <f>'Raw Inc Data'!U15*100</f>
        <v>86.80822796999999</v>
      </c>
      <c r="H26" s="12">
        <f>'Raw Inc Data'!AL15*100</f>
        <v>84.149708990000008</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88.175135990000001</v>
      </c>
      <c r="G27" s="12">
        <f>'Raw Inc Data'!U16*100</f>
        <v>90.747851650000001</v>
      </c>
      <c r="H27" s="12">
        <f>'Raw Inc Data'!AL16*100</f>
        <v>87.752912109999997</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90.345371819999997</v>
      </c>
      <c r="G28" s="12">
        <f>'Raw Inc Data'!U17*100</f>
        <v>91.221744260000008</v>
      </c>
      <c r="H28" s="12">
        <f>'Raw Inc Data'!AL17*100</f>
        <v>87.330003399999995</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417</v>
      </c>
      <c r="C29" s="27" t="str">
        <f>IF(OR('Raw Inc Data'!BS18="s",'Raw Inc Data'!BT18="s",'Raw Inc Data'!BU18="s")," (s)","")</f>
        <v/>
      </c>
      <c r="D29"/>
      <c r="E29" s="40" t="str">
        <f t="shared" si="1"/>
        <v>Urban U5
(Highest)</v>
      </c>
      <c r="F29" s="12">
        <f>'Raw Inc Data'!D18*100</f>
        <v>91.45474664999999</v>
      </c>
      <c r="G29" s="12">
        <f>'Raw Inc Data'!U18*100</f>
        <v>91.773590279999993</v>
      </c>
      <c r="H29" s="12">
        <f>'Raw Inc Data'!AL18*100</f>
        <v>88.972473620000002</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244</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400</v>
      </c>
      <c r="G33" s="30" t="s">
        <v>401</v>
      </c>
      <c r="H33" t="s">
        <v>402</v>
      </c>
      <c r="I33"/>
      <c r="J33" s="37" t="s">
        <v>399</v>
      </c>
      <c r="K33" s="6"/>
      <c r="L33" s="31"/>
      <c r="M33" s="30"/>
      <c r="N33" s="30"/>
      <c r="O33" s="30"/>
      <c r="R33" s="29"/>
      <c r="V33"/>
      <c r="W33"/>
      <c r="X33"/>
      <c r="AF33" s="6"/>
      <c r="AG33" s="6"/>
      <c r="AH33" s="6"/>
    </row>
    <row r="34" spans="2:34" x14ac:dyDescent="0.3">
      <c r="B34"/>
      <c r="D34"/>
      <c r="E34" s="23" t="s">
        <v>271</v>
      </c>
      <c r="F34" s="24" t="str">
        <f>IF('Raw Inc Data'!BN9="r","*","")</f>
        <v>*</v>
      </c>
      <c r="G34" s="24" t="str">
        <f>IF('Raw Inc Data'!BO9="r","*","")</f>
        <v>*</v>
      </c>
      <c r="H34" s="24" t="str">
        <f>IF('Raw Inc Data'!BP9="r","*","")</f>
        <v>*</v>
      </c>
      <c r="I34" s="22"/>
      <c r="J34" s="38" t="s">
        <v>271</v>
      </c>
      <c r="K34" s="38" t="s">
        <v>403</v>
      </c>
      <c r="L34" s="38" t="s">
        <v>405</v>
      </c>
      <c r="M34" s="38" t="s">
        <v>406</v>
      </c>
      <c r="N34"/>
      <c r="O34" s="29"/>
    </row>
    <row r="35" spans="2:34" x14ac:dyDescent="0.3">
      <c r="B35"/>
      <c r="D35"/>
      <c r="E35" s="23" t="s">
        <v>270</v>
      </c>
      <c r="F35" s="24" t="str">
        <f>IF('Raw Inc Data'!BN14="u","*","")</f>
        <v>*</v>
      </c>
      <c r="G35" s="24" t="str">
        <f>IF('Raw Inc Data'!BO14="u","*","")</f>
        <v>*</v>
      </c>
      <c r="H35" s="24" t="str">
        <f>IF('Raw Inc Data'!BP14="u","*","")</f>
        <v>*</v>
      </c>
      <c r="I35" s="32"/>
      <c r="J35" s="38" t="s">
        <v>270</v>
      </c>
      <c r="K35" s="38" t="s">
        <v>404</v>
      </c>
      <c r="L35" s="38" t="s">
        <v>408</v>
      </c>
      <c r="M35" s="38" t="s">
        <v>407</v>
      </c>
      <c r="N35"/>
      <c r="O35" s="29"/>
    </row>
    <row r="36" spans="2:34" x14ac:dyDescent="0.3">
      <c r="B36"/>
      <c r="D36"/>
      <c r="E36" s="33" t="s">
        <v>273</v>
      </c>
      <c r="F36" s="34"/>
      <c r="G36" s="24" t="str">
        <f>IF('Raw Inc Data'!BQ9="a"," (a)","")</f>
        <v/>
      </c>
      <c r="H36" s="24" t="str">
        <f>IF('Raw Inc Data'!BR9="b"," (b)","")</f>
        <v/>
      </c>
      <c r="I36" s="22"/>
      <c r="J36" s="38" t="s">
        <v>273</v>
      </c>
      <c r="K36" s="38"/>
      <c r="L36" s="38" t="s">
        <v>409</v>
      </c>
      <c r="M36" s="38" t="s">
        <v>410</v>
      </c>
      <c r="N36" s="6"/>
      <c r="O36" s="29"/>
    </row>
    <row r="37" spans="2:34" x14ac:dyDescent="0.3">
      <c r="B37"/>
      <c r="D37"/>
      <c r="E37" s="33" t="s">
        <v>272</v>
      </c>
      <c r="F37" s="34"/>
      <c r="G37" s="24" t="str">
        <f>IF('Raw Inc Data'!BQ14="a"," (a)","")</f>
        <v/>
      </c>
      <c r="H37" s="24" t="str">
        <f>IF('Raw Inc Data'!BR14="b"," (b)","")</f>
        <v/>
      </c>
      <c r="I37" s="22"/>
      <c r="J37" s="39" t="s">
        <v>272</v>
      </c>
      <c r="K37" s="38"/>
      <c r="L37" s="38" t="s">
        <v>411</v>
      </c>
      <c r="M37" s="24" t="s">
        <v>412</v>
      </c>
      <c r="N37" s="6"/>
      <c r="O37" s="29"/>
    </row>
    <row r="38" spans="2:34" x14ac:dyDescent="0.3">
      <c r="B38"/>
      <c r="D38"/>
      <c r="E38" s="23" t="s">
        <v>377</v>
      </c>
      <c r="F38" s="25" t="str">
        <f>CONCATENATE(F$19,F34)</f>
        <v>2012/13*</v>
      </c>
      <c r="G38" s="25" t="str">
        <f>CONCATENATE(G$19,G34,G36)</f>
        <v>2017/18*</v>
      </c>
      <c r="H38" s="25" t="str">
        <f>CONCATENATE(H$19,H34,H36)</f>
        <v>2022/23*</v>
      </c>
      <c r="I38" s="6"/>
      <c r="J38" s="38"/>
      <c r="K38" s="38"/>
      <c r="L38" s="38"/>
      <c r="M38" s="24"/>
      <c r="N38" s="6"/>
      <c r="O38" s="29"/>
    </row>
    <row r="39" spans="2:34" x14ac:dyDescent="0.3">
      <c r="B39"/>
      <c r="D39"/>
      <c r="E39" s="23" t="s">
        <v>378</v>
      </c>
      <c r="F39" s="25" t="str">
        <f>CONCATENATE(F$19,F35)</f>
        <v>2012/13*</v>
      </c>
      <c r="G39" s="25" t="str">
        <f>CONCATENATE(G$19,G35,G37)</f>
        <v>2017/18*</v>
      </c>
      <c r="H39" s="25" t="str">
        <f>CONCATENATE(H$19,H35,H37)</f>
        <v>2022/23*</v>
      </c>
      <c r="I39" s="6"/>
      <c r="J39" s="24"/>
      <c r="K39" s="24"/>
      <c r="L39" s="24"/>
      <c r="M39" s="24"/>
      <c r="N39" s="6"/>
      <c r="O39" s="29"/>
    </row>
    <row r="40" spans="2:34" x14ac:dyDescent="0.3">
      <c r="B40"/>
      <c r="D40"/>
      <c r="J40" s="6"/>
      <c r="K40" s="6"/>
      <c r="L40" s="6"/>
      <c r="M40" s="6"/>
      <c r="N40" s="6"/>
      <c r="O40" s="29"/>
    </row>
    <row r="41" spans="2:34" x14ac:dyDescent="0.3">
      <c r="B41" s="49" t="s">
        <v>424</v>
      </c>
      <c r="C41" s="49"/>
      <c r="D41" s="50"/>
      <c r="E41" s="50"/>
      <c r="F41" s="50"/>
      <c r="G41" s="50"/>
      <c r="H41" s="50"/>
      <c r="I41" s="50"/>
      <c r="J41" s="50"/>
      <c r="K41" s="50"/>
      <c r="L41" s="50"/>
      <c r="M41" s="50"/>
      <c r="N41" s="50"/>
      <c r="O41" s="50"/>
      <c r="P41" s="50"/>
      <c r="Q41" s="50"/>
      <c r="R41" s="5"/>
      <c r="U41" s="6"/>
      <c r="AE41"/>
    </row>
    <row r="42" spans="2:34" x14ac:dyDescent="0.3">
      <c r="L42" s="94"/>
      <c r="M42" s="44"/>
      <c r="N42"/>
      <c r="U42" s="6"/>
      <c r="AE42"/>
    </row>
    <row r="43" spans="2:34" x14ac:dyDescent="0.3">
      <c r="L43" s="94"/>
      <c r="M43" s="44"/>
      <c r="N43"/>
      <c r="U43" s="6"/>
      <c r="AE43"/>
    </row>
    <row r="44" spans="2:34" x14ac:dyDescent="0.3">
      <c r="L44" s="94"/>
      <c r="M44" s="44"/>
      <c r="N44"/>
      <c r="U44" s="6"/>
      <c r="AE44"/>
    </row>
    <row r="45" spans="2:34" x14ac:dyDescent="0.3">
      <c r="L45" s="94"/>
      <c r="M45" s="44"/>
      <c r="N45"/>
      <c r="U45" s="6"/>
      <c r="AE45"/>
    </row>
    <row r="46" spans="2:34" x14ac:dyDescent="0.3">
      <c r="L46" s="94"/>
      <c r="M46" s="44"/>
      <c r="N46"/>
      <c r="U46" s="6"/>
      <c r="AE46"/>
    </row>
    <row r="47" spans="2:34" x14ac:dyDescent="0.3">
      <c r="L47" s="94"/>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G76" workbookViewId="0">
      <selection activeCell="BF93" sqref="BF93"/>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86"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439</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87"/>
      <c r="BE5" s="87"/>
      <c r="BF5" s="87"/>
    </row>
    <row r="6" spans="1:93" x14ac:dyDescent="0.3">
      <c r="A6" s="9"/>
      <c r="B6" t="s">
        <v>442</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87"/>
      <c r="BE6" s="87"/>
      <c r="BF6" s="87"/>
    </row>
    <row r="7" spans="1:93" x14ac:dyDescent="0.3">
      <c r="A7" s="9"/>
      <c r="B7" t="s">
        <v>0</v>
      </c>
      <c r="C7" s="95" t="s">
        <v>1</v>
      </c>
      <c r="D7" s="96" t="s">
        <v>2</v>
      </c>
      <c r="E7" s="97" t="s">
        <v>3</v>
      </c>
      <c r="F7" s="96" t="s">
        <v>4</v>
      </c>
      <c r="G7" s="96" t="s">
        <v>5</v>
      </c>
      <c r="H7" s="96" t="s">
        <v>6</v>
      </c>
      <c r="I7" s="98" t="s">
        <v>7</v>
      </c>
      <c r="J7" s="96" t="s">
        <v>155</v>
      </c>
      <c r="K7" s="96" t="s">
        <v>156</v>
      </c>
      <c r="L7" s="96" t="s">
        <v>8</v>
      </c>
      <c r="M7" s="96" t="s">
        <v>9</v>
      </c>
      <c r="N7" s="96" t="s">
        <v>10</v>
      </c>
      <c r="O7" s="96" t="s">
        <v>11</v>
      </c>
      <c r="P7" s="96" t="s">
        <v>12</v>
      </c>
      <c r="Q7" s="97" t="s">
        <v>13</v>
      </c>
      <c r="R7" s="96" t="s">
        <v>14</v>
      </c>
      <c r="S7" s="96" t="s">
        <v>15</v>
      </c>
      <c r="T7" s="96" t="s">
        <v>16</v>
      </c>
      <c r="U7" s="98" t="s">
        <v>17</v>
      </c>
      <c r="V7" s="96" t="s">
        <v>157</v>
      </c>
      <c r="W7" s="96" t="s">
        <v>158</v>
      </c>
      <c r="X7" s="96" t="s">
        <v>18</v>
      </c>
      <c r="Y7" s="96" t="s">
        <v>19</v>
      </c>
      <c r="Z7" s="96" t="s">
        <v>20</v>
      </c>
      <c r="AA7" s="96" t="s">
        <v>211</v>
      </c>
      <c r="AB7" s="96" t="s">
        <v>212</v>
      </c>
      <c r="AC7" s="97" t="s">
        <v>213</v>
      </c>
      <c r="AD7" s="96" t="s">
        <v>214</v>
      </c>
      <c r="AE7" s="96" t="s">
        <v>215</v>
      </c>
      <c r="AF7" s="96" t="s">
        <v>216</v>
      </c>
      <c r="AG7" s="98" t="s">
        <v>217</v>
      </c>
      <c r="AH7" s="96" t="s">
        <v>218</v>
      </c>
      <c r="AI7" s="96" t="s">
        <v>219</v>
      </c>
      <c r="AJ7" s="96" t="s">
        <v>220</v>
      </c>
      <c r="AK7" s="96" t="s">
        <v>221</v>
      </c>
      <c r="AL7" s="96" t="s">
        <v>222</v>
      </c>
      <c r="AM7" s="96" t="s">
        <v>223</v>
      </c>
      <c r="AN7" s="96" t="s">
        <v>224</v>
      </c>
      <c r="AO7" s="96" t="s">
        <v>225</v>
      </c>
      <c r="AP7" s="96" t="s">
        <v>226</v>
      </c>
      <c r="AQ7" s="96" t="s">
        <v>21</v>
      </c>
      <c r="AR7" s="96" t="s">
        <v>22</v>
      </c>
      <c r="AS7" s="96" t="s">
        <v>23</v>
      </c>
      <c r="AT7" s="96" t="s">
        <v>24</v>
      </c>
      <c r="AU7" s="95" t="s">
        <v>159</v>
      </c>
      <c r="AV7" s="95" t="s">
        <v>160</v>
      </c>
      <c r="AW7" s="95" t="s">
        <v>227</v>
      </c>
      <c r="AX7" s="95" t="s">
        <v>161</v>
      </c>
      <c r="AY7" s="95" t="s">
        <v>228</v>
      </c>
      <c r="AZ7" s="95" t="s">
        <v>25</v>
      </c>
      <c r="BA7" s="95" t="s">
        <v>26</v>
      </c>
      <c r="BB7" s="95" t="s">
        <v>229</v>
      </c>
      <c r="BC7" s="99" t="s">
        <v>27</v>
      </c>
      <c r="BD7" s="100" t="s">
        <v>131</v>
      </c>
      <c r="BE7" s="100" t="s">
        <v>132</v>
      </c>
      <c r="BF7" s="100" t="s">
        <v>230</v>
      </c>
    </row>
    <row r="8" spans="1:93" s="3" customFormat="1" x14ac:dyDescent="0.3">
      <c r="A8" s="9" t="s">
        <v>418</v>
      </c>
      <c r="B8" s="3" t="s">
        <v>162</v>
      </c>
      <c r="C8" s="101">
        <v>2522</v>
      </c>
      <c r="D8" s="102">
        <v>2853</v>
      </c>
      <c r="E8" s="97">
        <v>0.89858049179999999</v>
      </c>
      <c r="F8" s="103">
        <v>0.86106404940000003</v>
      </c>
      <c r="G8" s="103">
        <v>0.93773152039999996</v>
      </c>
      <c r="H8" s="103">
        <v>5.9149245E-3</v>
      </c>
      <c r="I8" s="104">
        <v>0.88398177359999996</v>
      </c>
      <c r="J8" s="103">
        <v>0.85014635019999996</v>
      </c>
      <c r="K8" s="103">
        <v>0.91916383079999997</v>
      </c>
      <c r="L8" s="103">
        <v>1.0617213963000001</v>
      </c>
      <c r="M8" s="103">
        <v>1.0173936929</v>
      </c>
      <c r="N8" s="103">
        <v>1.1079804517</v>
      </c>
      <c r="O8" s="102">
        <v>2618</v>
      </c>
      <c r="P8" s="102">
        <v>2874</v>
      </c>
      <c r="Q8" s="97">
        <v>0.91965370329999996</v>
      </c>
      <c r="R8" s="103">
        <v>0.88194649430000005</v>
      </c>
      <c r="S8" s="103">
        <v>0.95897306630000001</v>
      </c>
      <c r="T8" s="103">
        <v>6.6747970000000003E-4</v>
      </c>
      <c r="U8" s="104">
        <v>0.91092553929999998</v>
      </c>
      <c r="V8" s="103">
        <v>0.87669176950000005</v>
      </c>
      <c r="W8" s="103">
        <v>0.94649609700000004</v>
      </c>
      <c r="X8" s="103">
        <v>1.0753876637999999</v>
      </c>
      <c r="Y8" s="103">
        <v>1.0312951241999999</v>
      </c>
      <c r="Z8" s="103">
        <v>1.1213653592999999</v>
      </c>
      <c r="AA8" s="102">
        <v>2485</v>
      </c>
      <c r="AB8" s="102">
        <v>2782</v>
      </c>
      <c r="AC8" s="97">
        <v>0.89683359490000003</v>
      </c>
      <c r="AD8" s="103">
        <v>0.85889278319999995</v>
      </c>
      <c r="AE8" s="103">
        <v>0.9364504078</v>
      </c>
      <c r="AF8" s="103">
        <v>3.7745120000000002E-4</v>
      </c>
      <c r="AG8" s="104">
        <v>0.89324227170000003</v>
      </c>
      <c r="AH8" s="103">
        <v>0.85880375269999998</v>
      </c>
      <c r="AI8" s="103">
        <v>0.92906179499999997</v>
      </c>
      <c r="AJ8" s="103">
        <v>1.0815684201</v>
      </c>
      <c r="AK8" s="103">
        <v>1.0358123466</v>
      </c>
      <c r="AL8" s="103">
        <v>1.1293457267</v>
      </c>
      <c r="AM8" s="103">
        <v>0.36972628429999999</v>
      </c>
      <c r="AN8" s="103">
        <v>0.97518619429999998</v>
      </c>
      <c r="AO8" s="103">
        <v>0.9230882668</v>
      </c>
      <c r="AP8" s="103">
        <v>1.0302244625000001</v>
      </c>
      <c r="AQ8" s="103">
        <v>0.4061632664</v>
      </c>
      <c r="AR8" s="103">
        <v>1.0234516681000001</v>
      </c>
      <c r="AS8" s="103">
        <v>0.96897665769999997</v>
      </c>
      <c r="AT8" s="103">
        <v>1.0809892154</v>
      </c>
      <c r="AU8" s="101">
        <v>1</v>
      </c>
      <c r="AV8" s="101">
        <v>2</v>
      </c>
      <c r="AW8" s="101">
        <v>3</v>
      </c>
      <c r="AX8" s="101" t="s">
        <v>28</v>
      </c>
      <c r="AY8" s="101" t="s">
        <v>28</v>
      </c>
      <c r="AZ8" s="101" t="s">
        <v>28</v>
      </c>
      <c r="BA8" s="101" t="s">
        <v>28</v>
      </c>
      <c r="BB8" s="101" t="s">
        <v>28</v>
      </c>
      <c r="BC8" s="99" t="s">
        <v>232</v>
      </c>
      <c r="BD8" s="100">
        <v>2522</v>
      </c>
      <c r="BE8" s="100">
        <v>2618</v>
      </c>
      <c r="BF8" s="100">
        <v>2485</v>
      </c>
      <c r="BG8" s="37"/>
      <c r="BH8" s="37"/>
      <c r="BI8" s="37"/>
      <c r="BJ8" s="37"/>
      <c r="BK8" s="37"/>
      <c r="BL8" s="37"/>
      <c r="BM8" s="37"/>
      <c r="BN8" s="37"/>
      <c r="BO8" s="37"/>
      <c r="BP8" s="37"/>
      <c r="BQ8" s="37"/>
      <c r="BR8" s="37"/>
      <c r="BS8" s="37"/>
      <c r="BT8" s="37"/>
      <c r="BU8" s="37"/>
      <c r="BV8" s="37"/>
      <c r="BW8" s="37"/>
    </row>
    <row r="9" spans="1:93" x14ac:dyDescent="0.3">
      <c r="A9" s="9"/>
      <c r="B9" t="s">
        <v>163</v>
      </c>
      <c r="C9" s="95">
        <v>6825</v>
      </c>
      <c r="D9" s="105">
        <v>7863</v>
      </c>
      <c r="E9" s="106">
        <v>0.87214309820000002</v>
      </c>
      <c r="F9" s="96">
        <v>0.84695028640000003</v>
      </c>
      <c r="G9" s="96">
        <v>0.89808527829999996</v>
      </c>
      <c r="H9" s="96">
        <v>4.4651269799999997E-2</v>
      </c>
      <c r="I9" s="98">
        <v>0.86798931710000005</v>
      </c>
      <c r="J9" s="96">
        <v>0.84763907299999997</v>
      </c>
      <c r="K9" s="96">
        <v>0.88882813279999995</v>
      </c>
      <c r="L9" s="96">
        <v>1.0304841874999999</v>
      </c>
      <c r="M9" s="96">
        <v>1.0007175194</v>
      </c>
      <c r="N9" s="96">
        <v>1.0611362747999999</v>
      </c>
      <c r="O9" s="105">
        <v>7212</v>
      </c>
      <c r="P9" s="105">
        <v>8143</v>
      </c>
      <c r="Q9" s="106">
        <v>0.88361657029999996</v>
      </c>
      <c r="R9" s="96">
        <v>0.85869381909999998</v>
      </c>
      <c r="S9" s="96">
        <v>0.9092626801</v>
      </c>
      <c r="T9" s="96">
        <v>2.5052766000000001E-2</v>
      </c>
      <c r="U9" s="98">
        <v>0.88566867250000003</v>
      </c>
      <c r="V9" s="96">
        <v>0.86546224319999998</v>
      </c>
      <c r="W9" s="96">
        <v>0.90634687250000001</v>
      </c>
      <c r="X9" s="96">
        <v>1.0332480104999999</v>
      </c>
      <c r="Y9" s="96">
        <v>1.0041048458999999</v>
      </c>
      <c r="Z9" s="96">
        <v>1.063237027</v>
      </c>
      <c r="AA9" s="105">
        <v>6041</v>
      </c>
      <c r="AB9" s="105">
        <v>7115</v>
      </c>
      <c r="AC9" s="106">
        <v>0.8425198196</v>
      </c>
      <c r="AD9" s="96">
        <v>0.81682766100000004</v>
      </c>
      <c r="AE9" s="96">
        <v>0.86902008870000003</v>
      </c>
      <c r="AF9" s="96">
        <v>0.31309463430000001</v>
      </c>
      <c r="AG9" s="98">
        <v>0.84905130009999996</v>
      </c>
      <c r="AH9" s="96">
        <v>0.82790846090000003</v>
      </c>
      <c r="AI9" s="96">
        <v>0.8707340777</v>
      </c>
      <c r="AJ9" s="96">
        <v>1.0160667879</v>
      </c>
      <c r="AK9" s="96">
        <v>0.98508241409999997</v>
      </c>
      <c r="AL9" s="96">
        <v>1.0480257314000001</v>
      </c>
      <c r="AM9" s="96">
        <v>6.3460317999999996E-3</v>
      </c>
      <c r="AN9" s="96">
        <v>0.95349028960000004</v>
      </c>
      <c r="AO9" s="96">
        <v>0.92143165569999996</v>
      </c>
      <c r="AP9" s="96">
        <v>0.98666431399999999</v>
      </c>
      <c r="AQ9" s="96">
        <v>0.43923657929999999</v>
      </c>
      <c r="AR9" s="96">
        <v>1.0131554926999999</v>
      </c>
      <c r="AS9" s="96">
        <v>0.98015140229999997</v>
      </c>
      <c r="AT9" s="96">
        <v>1.0472709113000001</v>
      </c>
      <c r="AU9" s="95" t="s">
        <v>28</v>
      </c>
      <c r="AV9" s="95" t="s">
        <v>28</v>
      </c>
      <c r="AW9" s="95" t="s">
        <v>28</v>
      </c>
      <c r="AX9" s="95" t="s">
        <v>28</v>
      </c>
      <c r="AY9" s="95" t="s">
        <v>231</v>
      </c>
      <c r="AZ9" s="95" t="s">
        <v>28</v>
      </c>
      <c r="BA9" s="95" t="s">
        <v>28</v>
      </c>
      <c r="BB9" s="95" t="s">
        <v>28</v>
      </c>
      <c r="BC9" s="107" t="s">
        <v>269</v>
      </c>
      <c r="BD9" s="108">
        <v>6825</v>
      </c>
      <c r="BE9" s="108">
        <v>7212</v>
      </c>
      <c r="BF9" s="108">
        <v>6041</v>
      </c>
    </row>
    <row r="10" spans="1:93" x14ac:dyDescent="0.3">
      <c r="A10" s="9"/>
      <c r="B10" t="s">
        <v>165</v>
      </c>
      <c r="C10" s="95">
        <v>1061</v>
      </c>
      <c r="D10" s="105">
        <v>1318</v>
      </c>
      <c r="E10" s="106">
        <v>0.82039575870000003</v>
      </c>
      <c r="F10" s="96">
        <v>0.77063124640000003</v>
      </c>
      <c r="G10" s="96">
        <v>0.87337387899999996</v>
      </c>
      <c r="H10" s="96">
        <v>0.32942813809999999</v>
      </c>
      <c r="I10" s="98">
        <v>0.80500758729999999</v>
      </c>
      <c r="J10" s="96">
        <v>0.75799763330000003</v>
      </c>
      <c r="K10" s="96">
        <v>0.85493303279999999</v>
      </c>
      <c r="L10" s="96">
        <v>0.96934191030000005</v>
      </c>
      <c r="M10" s="96">
        <v>0.91054245050000004</v>
      </c>
      <c r="N10" s="96">
        <v>1.0319384215</v>
      </c>
      <c r="O10" s="105">
        <v>1160</v>
      </c>
      <c r="P10" s="105">
        <v>1416</v>
      </c>
      <c r="Q10" s="106">
        <v>0.82890831590000003</v>
      </c>
      <c r="R10" s="96">
        <v>0.78065862080000004</v>
      </c>
      <c r="S10" s="96">
        <v>0.88014015059999995</v>
      </c>
      <c r="T10" s="96">
        <v>0.3077883408</v>
      </c>
      <c r="U10" s="98">
        <v>0.81920903950000001</v>
      </c>
      <c r="V10" s="96">
        <v>0.77339720460000005</v>
      </c>
      <c r="W10" s="96">
        <v>0.8677345179</v>
      </c>
      <c r="X10" s="96">
        <v>0.96927547199999997</v>
      </c>
      <c r="Y10" s="96">
        <v>0.91285518399999999</v>
      </c>
      <c r="Z10" s="96">
        <v>1.0291828945999999</v>
      </c>
      <c r="AA10" s="105">
        <v>1079</v>
      </c>
      <c r="AB10" s="105">
        <v>1377</v>
      </c>
      <c r="AC10" s="106">
        <v>0.78673989450000004</v>
      </c>
      <c r="AD10" s="96">
        <v>0.73921645459999996</v>
      </c>
      <c r="AE10" s="96">
        <v>0.83731856579999997</v>
      </c>
      <c r="AF10" s="96">
        <v>9.8255136000000007E-2</v>
      </c>
      <c r="AG10" s="98">
        <v>0.78358750909999997</v>
      </c>
      <c r="AH10" s="96">
        <v>0.73820038379999997</v>
      </c>
      <c r="AI10" s="96">
        <v>0.83176519260000004</v>
      </c>
      <c r="AJ10" s="96">
        <v>0.94879700030000003</v>
      </c>
      <c r="AK10" s="96">
        <v>0.89148441509999998</v>
      </c>
      <c r="AL10" s="96">
        <v>1.0097941506999999</v>
      </c>
      <c r="AM10" s="96">
        <v>0.21708574420000001</v>
      </c>
      <c r="AN10" s="96">
        <v>0.94912776170000002</v>
      </c>
      <c r="AO10" s="96">
        <v>0.87361202510000002</v>
      </c>
      <c r="AP10" s="96">
        <v>1.0311711401000001</v>
      </c>
      <c r="AQ10" s="96">
        <v>0.80802435370000003</v>
      </c>
      <c r="AR10" s="96">
        <v>1.0103761594</v>
      </c>
      <c r="AS10" s="96">
        <v>0.92965157379999996</v>
      </c>
      <c r="AT10" s="96">
        <v>1.0981103160000001</v>
      </c>
      <c r="AU10" s="95" t="s">
        <v>28</v>
      </c>
      <c r="AV10" s="95" t="s">
        <v>28</v>
      </c>
      <c r="AW10" s="95" t="s">
        <v>28</v>
      </c>
      <c r="AX10" s="95" t="s">
        <v>28</v>
      </c>
      <c r="AY10" s="95" t="s">
        <v>28</v>
      </c>
      <c r="AZ10" s="95" t="s">
        <v>28</v>
      </c>
      <c r="BA10" s="95" t="s">
        <v>28</v>
      </c>
      <c r="BB10" s="95" t="s">
        <v>28</v>
      </c>
      <c r="BC10" s="107" t="s">
        <v>28</v>
      </c>
      <c r="BD10" s="108">
        <v>1061</v>
      </c>
      <c r="BE10" s="108">
        <v>1160</v>
      </c>
      <c r="BF10" s="108">
        <v>1079</v>
      </c>
    </row>
    <row r="11" spans="1:93" x14ac:dyDescent="0.3">
      <c r="A11" s="9"/>
      <c r="B11" t="s">
        <v>164</v>
      </c>
      <c r="C11" s="95">
        <v>1576</v>
      </c>
      <c r="D11" s="105">
        <v>1947</v>
      </c>
      <c r="E11" s="106">
        <v>0.82253675339999999</v>
      </c>
      <c r="F11" s="96">
        <v>0.78064376849999995</v>
      </c>
      <c r="G11" s="96">
        <v>0.86667791110000003</v>
      </c>
      <c r="H11" s="96">
        <v>0.28472772639999999</v>
      </c>
      <c r="I11" s="98">
        <v>0.80945043660000005</v>
      </c>
      <c r="J11" s="96">
        <v>0.77045770820000004</v>
      </c>
      <c r="K11" s="96">
        <v>0.85041657999999998</v>
      </c>
      <c r="L11" s="96">
        <v>0.97187161109999998</v>
      </c>
      <c r="M11" s="96">
        <v>0.92237278629999997</v>
      </c>
      <c r="N11" s="96">
        <v>1.0240267736999999</v>
      </c>
      <c r="O11" s="105">
        <v>1598</v>
      </c>
      <c r="P11" s="105">
        <v>1902</v>
      </c>
      <c r="Q11" s="106">
        <v>0.84851287500000006</v>
      </c>
      <c r="R11" s="96">
        <v>0.8056379857</v>
      </c>
      <c r="S11" s="96">
        <v>0.8936695039</v>
      </c>
      <c r="T11" s="96">
        <v>0.76722865350000002</v>
      </c>
      <c r="U11" s="98">
        <v>0.84016824400000001</v>
      </c>
      <c r="V11" s="96">
        <v>0.799968546</v>
      </c>
      <c r="W11" s="96">
        <v>0.88238804100000001</v>
      </c>
      <c r="X11" s="96">
        <v>0.99219986299999996</v>
      </c>
      <c r="Y11" s="96">
        <v>0.94206454920000005</v>
      </c>
      <c r="Z11" s="96">
        <v>1.0450033057999999</v>
      </c>
      <c r="AA11" s="105">
        <v>1528</v>
      </c>
      <c r="AB11" s="105">
        <v>1789</v>
      </c>
      <c r="AC11" s="106">
        <v>0.85479240710000004</v>
      </c>
      <c r="AD11" s="96">
        <v>0.81046190220000003</v>
      </c>
      <c r="AE11" s="96">
        <v>0.90154769420000003</v>
      </c>
      <c r="AF11" s="96">
        <v>0.26320110959999998</v>
      </c>
      <c r="AG11" s="98">
        <v>0.85410844050000001</v>
      </c>
      <c r="AH11" s="96">
        <v>0.81233914929999995</v>
      </c>
      <c r="AI11" s="96">
        <v>0.89802544750000002</v>
      </c>
      <c r="AJ11" s="96">
        <v>1.030867352</v>
      </c>
      <c r="AK11" s="96">
        <v>0.97740540060000003</v>
      </c>
      <c r="AL11" s="96">
        <v>1.0872535559000001</v>
      </c>
      <c r="AM11" s="96">
        <v>0.8367670223</v>
      </c>
      <c r="AN11" s="96">
        <v>1.0074006326</v>
      </c>
      <c r="AO11" s="96">
        <v>0.93915999429999997</v>
      </c>
      <c r="AP11" s="96">
        <v>1.0805997280999999</v>
      </c>
      <c r="AQ11" s="96">
        <v>0.38117410470000002</v>
      </c>
      <c r="AR11" s="96">
        <v>1.0315804997</v>
      </c>
      <c r="AS11" s="96">
        <v>0.96223703540000005</v>
      </c>
      <c r="AT11" s="96">
        <v>1.1059211900000001</v>
      </c>
      <c r="AU11" s="95" t="s">
        <v>28</v>
      </c>
      <c r="AV11" s="95" t="s">
        <v>28</v>
      </c>
      <c r="AW11" s="95" t="s">
        <v>28</v>
      </c>
      <c r="AX11" s="95" t="s">
        <v>28</v>
      </c>
      <c r="AY11" s="95" t="s">
        <v>28</v>
      </c>
      <c r="AZ11" s="95" t="s">
        <v>28</v>
      </c>
      <c r="BA11" s="95" t="s">
        <v>28</v>
      </c>
      <c r="BB11" s="95" t="s">
        <v>28</v>
      </c>
      <c r="BC11" s="107" t="s">
        <v>28</v>
      </c>
      <c r="BD11" s="108">
        <v>1576</v>
      </c>
      <c r="BE11" s="108">
        <v>1598</v>
      </c>
      <c r="BF11" s="108">
        <v>1528</v>
      </c>
      <c r="BQ11" s="46"/>
      <c r="CC11" s="4"/>
      <c r="CO11" s="4"/>
    </row>
    <row r="12" spans="1:93" x14ac:dyDescent="0.3">
      <c r="A12" s="9"/>
      <c r="B12" t="s">
        <v>166</v>
      </c>
      <c r="C12" s="95">
        <v>1041</v>
      </c>
      <c r="D12" s="105">
        <v>1604</v>
      </c>
      <c r="E12" s="106">
        <v>0.67527035960000004</v>
      </c>
      <c r="F12" s="96">
        <v>0.63387694029999997</v>
      </c>
      <c r="G12" s="96">
        <v>0.71936685119999999</v>
      </c>
      <c r="H12" s="96">
        <v>2.6255899999999999E-12</v>
      </c>
      <c r="I12" s="98">
        <v>0.64900249379999997</v>
      </c>
      <c r="J12" s="96">
        <v>0.61075130950000001</v>
      </c>
      <c r="K12" s="96">
        <v>0.68964933910000004</v>
      </c>
      <c r="L12" s="96">
        <v>0.79786841100000006</v>
      </c>
      <c r="M12" s="96">
        <v>0.74895984979999997</v>
      </c>
      <c r="N12" s="96">
        <v>0.84997079809999998</v>
      </c>
      <c r="O12" s="105">
        <v>934</v>
      </c>
      <c r="P12" s="105">
        <v>1558</v>
      </c>
      <c r="Q12" s="106">
        <v>0.61917004880000004</v>
      </c>
      <c r="R12" s="96">
        <v>0.57937296989999998</v>
      </c>
      <c r="S12" s="96">
        <v>0.6617007855</v>
      </c>
      <c r="T12" s="96">
        <v>1.611716E-21</v>
      </c>
      <c r="U12" s="98">
        <v>0.59948652120000001</v>
      </c>
      <c r="V12" s="96">
        <v>0.56224714340000004</v>
      </c>
      <c r="W12" s="96">
        <v>0.63919237890000002</v>
      </c>
      <c r="X12" s="96">
        <v>0.7240201718</v>
      </c>
      <c r="Y12" s="96">
        <v>0.67748386419999995</v>
      </c>
      <c r="Z12" s="96">
        <v>0.77375305439999997</v>
      </c>
      <c r="AA12" s="105">
        <v>822</v>
      </c>
      <c r="AB12" s="105">
        <v>1351</v>
      </c>
      <c r="AC12" s="106">
        <v>0.62523591050000005</v>
      </c>
      <c r="AD12" s="96">
        <v>0.58250247219999995</v>
      </c>
      <c r="AE12" s="96">
        <v>0.67110435150000003</v>
      </c>
      <c r="AF12" s="96">
        <v>5.4428470000000002E-15</v>
      </c>
      <c r="AG12" s="98">
        <v>0.60843819389999998</v>
      </c>
      <c r="AH12" s="96">
        <v>0.56823424779999998</v>
      </c>
      <c r="AI12" s="96">
        <v>0.65148666639999997</v>
      </c>
      <c r="AJ12" s="96">
        <v>0.75402551790000005</v>
      </c>
      <c r="AK12" s="96">
        <v>0.70248960569999996</v>
      </c>
      <c r="AL12" s="96">
        <v>0.80934219809999997</v>
      </c>
      <c r="AM12" s="96">
        <v>0.83848096849999998</v>
      </c>
      <c r="AN12" s="96">
        <v>1.0097967621999999</v>
      </c>
      <c r="AO12" s="96">
        <v>0.91943876970000005</v>
      </c>
      <c r="AP12" s="96">
        <v>1.1090347009999999</v>
      </c>
      <c r="AQ12" s="96">
        <v>5.4330627999999999E-2</v>
      </c>
      <c r="AR12" s="96">
        <v>0.91692170390000005</v>
      </c>
      <c r="AS12" s="96">
        <v>0.83939083049999996</v>
      </c>
      <c r="AT12" s="96">
        <v>1.0016137664</v>
      </c>
      <c r="AU12" s="95">
        <v>1</v>
      </c>
      <c r="AV12" s="95">
        <v>2</v>
      </c>
      <c r="AW12" s="95">
        <v>3</v>
      </c>
      <c r="AX12" s="95" t="s">
        <v>28</v>
      </c>
      <c r="AY12" s="95" t="s">
        <v>28</v>
      </c>
      <c r="AZ12" s="95" t="s">
        <v>28</v>
      </c>
      <c r="BA12" s="95" t="s">
        <v>28</v>
      </c>
      <c r="BB12" s="95" t="s">
        <v>28</v>
      </c>
      <c r="BC12" s="107" t="s">
        <v>232</v>
      </c>
      <c r="BD12" s="108">
        <v>1041</v>
      </c>
      <c r="BE12" s="108">
        <v>934</v>
      </c>
      <c r="BF12" s="108">
        <v>822</v>
      </c>
      <c r="BQ12" s="46"/>
      <c r="CC12" s="4"/>
      <c r="CO12" s="4"/>
    </row>
    <row r="13" spans="1:93" s="3" customFormat="1" x14ac:dyDescent="0.3">
      <c r="A13" s="9" t="s">
        <v>29</v>
      </c>
      <c r="B13" s="3" t="s">
        <v>50</v>
      </c>
      <c r="C13" s="101">
        <v>13046</v>
      </c>
      <c r="D13" s="102">
        <v>15619</v>
      </c>
      <c r="E13" s="97">
        <v>0.84634301889999997</v>
      </c>
      <c r="F13" s="103">
        <v>0.82552762560000004</v>
      </c>
      <c r="G13" s="103">
        <v>0.86768326520000005</v>
      </c>
      <c r="H13" s="103" t="s">
        <v>28</v>
      </c>
      <c r="I13" s="104">
        <v>0.83526474169999998</v>
      </c>
      <c r="J13" s="103">
        <v>0.82105413230000002</v>
      </c>
      <c r="K13" s="103">
        <v>0.84972130489999997</v>
      </c>
      <c r="L13" s="103" t="s">
        <v>28</v>
      </c>
      <c r="M13" s="103" t="s">
        <v>28</v>
      </c>
      <c r="N13" s="103" t="s">
        <v>28</v>
      </c>
      <c r="O13" s="102">
        <v>13537</v>
      </c>
      <c r="P13" s="102">
        <v>15924</v>
      </c>
      <c r="Q13" s="97">
        <v>0.85518342290000005</v>
      </c>
      <c r="R13" s="103">
        <v>0.83438636180000003</v>
      </c>
      <c r="S13" s="103">
        <v>0.87649885019999996</v>
      </c>
      <c r="T13" s="103" t="s">
        <v>28</v>
      </c>
      <c r="U13" s="104">
        <v>0.85010047730000005</v>
      </c>
      <c r="V13" s="103">
        <v>0.83589995579999998</v>
      </c>
      <c r="W13" s="103">
        <v>0.86454224150000003</v>
      </c>
      <c r="X13" s="103" t="s">
        <v>28</v>
      </c>
      <c r="Y13" s="103" t="s">
        <v>28</v>
      </c>
      <c r="Z13" s="103" t="s">
        <v>28</v>
      </c>
      <c r="AA13" s="102">
        <v>11962</v>
      </c>
      <c r="AB13" s="102">
        <v>14426</v>
      </c>
      <c r="AC13" s="97">
        <v>0.82919728270000004</v>
      </c>
      <c r="AD13" s="103">
        <v>0.81447013909999999</v>
      </c>
      <c r="AE13" s="103">
        <v>0.8441907206</v>
      </c>
      <c r="AF13" s="103" t="s">
        <v>28</v>
      </c>
      <c r="AG13" s="104">
        <v>0.82919728270000004</v>
      </c>
      <c r="AH13" s="103">
        <v>0.81447013909999999</v>
      </c>
      <c r="AI13" s="103">
        <v>0.8441907206</v>
      </c>
      <c r="AJ13" s="103" t="s">
        <v>28</v>
      </c>
      <c r="AK13" s="103" t="s">
        <v>28</v>
      </c>
      <c r="AL13" s="103" t="s">
        <v>28</v>
      </c>
      <c r="AM13" s="103">
        <v>1.40254666E-2</v>
      </c>
      <c r="AN13" s="103">
        <v>0.96961337240000001</v>
      </c>
      <c r="AO13" s="103">
        <v>0.94603350870000003</v>
      </c>
      <c r="AP13" s="103">
        <v>0.99378096360000001</v>
      </c>
      <c r="AQ13" s="103">
        <v>0.39751169879999998</v>
      </c>
      <c r="AR13" s="103">
        <v>1.0104454148999999</v>
      </c>
      <c r="AS13" s="103">
        <v>0.98641266299999997</v>
      </c>
      <c r="AT13" s="103">
        <v>1.0350636957999999</v>
      </c>
      <c r="AU13" s="101" t="s">
        <v>28</v>
      </c>
      <c r="AV13" s="101" t="s">
        <v>28</v>
      </c>
      <c r="AW13" s="101" t="s">
        <v>28</v>
      </c>
      <c r="AX13" s="101" t="s">
        <v>28</v>
      </c>
      <c r="AY13" s="101" t="s">
        <v>231</v>
      </c>
      <c r="AZ13" s="101" t="s">
        <v>28</v>
      </c>
      <c r="BA13" s="101" t="s">
        <v>28</v>
      </c>
      <c r="BB13" s="101" t="s">
        <v>28</v>
      </c>
      <c r="BC13" s="99" t="s">
        <v>269</v>
      </c>
      <c r="BD13" s="100">
        <v>13046</v>
      </c>
      <c r="BE13" s="100">
        <v>13537</v>
      </c>
      <c r="BF13" s="100">
        <v>11962</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1">
        <v>62</v>
      </c>
      <c r="D14" s="102">
        <v>65</v>
      </c>
      <c r="E14" s="97">
        <v>0.95182861299999999</v>
      </c>
      <c r="F14" s="103">
        <v>0.74164141149999996</v>
      </c>
      <c r="G14" s="103">
        <v>1.2215845751000001</v>
      </c>
      <c r="H14" s="103">
        <v>0.34583477899999998</v>
      </c>
      <c r="I14" s="104">
        <v>0.95384615380000004</v>
      </c>
      <c r="J14" s="103">
        <v>0.74366206589999995</v>
      </c>
      <c r="K14" s="103">
        <v>1.2234353840000001</v>
      </c>
      <c r="L14" s="103">
        <v>1.1275117017</v>
      </c>
      <c r="M14" s="103">
        <v>0.87852934709999997</v>
      </c>
      <c r="N14" s="103">
        <v>1.4470576785</v>
      </c>
      <c r="O14" s="102">
        <v>86</v>
      </c>
      <c r="P14" s="102">
        <v>91</v>
      </c>
      <c r="Q14" s="97">
        <v>0.93784327219999997</v>
      </c>
      <c r="R14" s="103">
        <v>0.75865310129999997</v>
      </c>
      <c r="S14" s="103">
        <v>1.1593572893999999</v>
      </c>
      <c r="T14" s="103">
        <v>0.38794340129999999</v>
      </c>
      <c r="U14" s="104">
        <v>0.94505494509999999</v>
      </c>
      <c r="V14" s="103">
        <v>0.76501444569999999</v>
      </c>
      <c r="W14" s="103">
        <v>1.1674666462000001</v>
      </c>
      <c r="X14" s="103">
        <v>1.097902602</v>
      </c>
      <c r="Y14" s="103">
        <v>0.88813049970000002</v>
      </c>
      <c r="Z14" s="103">
        <v>1.3572218541000001</v>
      </c>
      <c r="AA14" s="102">
        <v>82</v>
      </c>
      <c r="AB14" s="102">
        <v>90</v>
      </c>
      <c r="AC14" s="97">
        <v>0.89754262080000002</v>
      </c>
      <c r="AD14" s="103">
        <v>0.7223098711</v>
      </c>
      <c r="AE14" s="103">
        <v>1.1152869265000001</v>
      </c>
      <c r="AF14" s="103">
        <v>0.47480394669999998</v>
      </c>
      <c r="AG14" s="104">
        <v>0.91111111109999998</v>
      </c>
      <c r="AH14" s="103">
        <v>0.73379011589999998</v>
      </c>
      <c r="AI14" s="103">
        <v>1.1312818732000001</v>
      </c>
      <c r="AJ14" s="103">
        <v>1.082423495</v>
      </c>
      <c r="AK14" s="103">
        <v>0.87109531849999999</v>
      </c>
      <c r="AL14" s="103">
        <v>1.3450199968000001</v>
      </c>
      <c r="AM14" s="103">
        <v>0.77597779</v>
      </c>
      <c r="AN14" s="103">
        <v>0.95702837289999998</v>
      </c>
      <c r="AO14" s="103">
        <v>0.70720078990000002</v>
      </c>
      <c r="AP14" s="103">
        <v>1.295110695</v>
      </c>
      <c r="AQ14" s="103">
        <v>0.92920594970000003</v>
      </c>
      <c r="AR14" s="103">
        <v>0.9853068707</v>
      </c>
      <c r="AS14" s="103">
        <v>0.71081109620000005</v>
      </c>
      <c r="AT14" s="103">
        <v>1.3658053942999999</v>
      </c>
      <c r="AU14" s="101" t="s">
        <v>28</v>
      </c>
      <c r="AV14" s="101" t="s">
        <v>28</v>
      </c>
      <c r="AW14" s="101" t="s">
        <v>28</v>
      </c>
      <c r="AX14" s="101" t="s">
        <v>28</v>
      </c>
      <c r="AY14" s="101" t="s">
        <v>28</v>
      </c>
      <c r="AZ14" s="101" t="s">
        <v>28</v>
      </c>
      <c r="BA14" s="101" t="s">
        <v>28</v>
      </c>
      <c r="BB14" s="101" t="s">
        <v>28</v>
      </c>
      <c r="BC14" s="99" t="s">
        <v>28</v>
      </c>
      <c r="BD14" s="100">
        <v>62</v>
      </c>
      <c r="BE14" s="100">
        <v>86</v>
      </c>
      <c r="BF14" s="100">
        <v>82</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5">
        <v>62</v>
      </c>
      <c r="D15" s="105">
        <v>65</v>
      </c>
      <c r="E15" s="106">
        <v>0.95168692740000005</v>
      </c>
      <c r="F15" s="96">
        <v>0.74152913929999997</v>
      </c>
      <c r="G15" s="96">
        <v>1.2214058218999999</v>
      </c>
      <c r="H15" s="96">
        <v>0.34643827960000001</v>
      </c>
      <c r="I15" s="98">
        <v>0.95384615380000004</v>
      </c>
      <c r="J15" s="96">
        <v>0.74366206589999995</v>
      </c>
      <c r="K15" s="96">
        <v>1.2234353840000001</v>
      </c>
      <c r="L15" s="96">
        <v>1.1273438646</v>
      </c>
      <c r="M15" s="96">
        <v>0.87839635240000002</v>
      </c>
      <c r="N15" s="96">
        <v>1.446845932</v>
      </c>
      <c r="O15" s="105">
        <v>86</v>
      </c>
      <c r="P15" s="105">
        <v>97</v>
      </c>
      <c r="Q15" s="106">
        <v>0.88111327129999995</v>
      </c>
      <c r="R15" s="96">
        <v>0.7127676624</v>
      </c>
      <c r="S15" s="96">
        <v>1.0892197243999999</v>
      </c>
      <c r="T15" s="96">
        <v>0.77441629590000005</v>
      </c>
      <c r="U15" s="98">
        <v>0.88659793809999998</v>
      </c>
      <c r="V15" s="96">
        <v>0.7176939645</v>
      </c>
      <c r="W15" s="96">
        <v>1.0952522145000001</v>
      </c>
      <c r="X15" s="96">
        <v>1.0314906359</v>
      </c>
      <c r="Y15" s="96">
        <v>0.83441390950000005</v>
      </c>
      <c r="Z15" s="96">
        <v>1.2751140889000001</v>
      </c>
      <c r="AA15" s="105">
        <v>96</v>
      </c>
      <c r="AB15" s="105">
        <v>108</v>
      </c>
      <c r="AC15" s="106">
        <v>0.88102068489999996</v>
      </c>
      <c r="AD15" s="96">
        <v>0.7207042588</v>
      </c>
      <c r="AE15" s="96">
        <v>1.0769985576000001</v>
      </c>
      <c r="AF15" s="96">
        <v>0.55413608999999997</v>
      </c>
      <c r="AG15" s="98">
        <v>0.88888888889999995</v>
      </c>
      <c r="AH15" s="96">
        <v>0.72773302480000002</v>
      </c>
      <c r="AI15" s="96">
        <v>1.085732583</v>
      </c>
      <c r="AJ15" s="96">
        <v>1.0624982779000001</v>
      </c>
      <c r="AK15" s="96">
        <v>0.86915897330000003</v>
      </c>
      <c r="AL15" s="96">
        <v>1.2988447745</v>
      </c>
      <c r="AM15" s="96">
        <v>0.99943531630000004</v>
      </c>
      <c r="AN15" s="96">
        <v>0.99989492120000001</v>
      </c>
      <c r="AO15" s="96">
        <v>0.74742317670000002</v>
      </c>
      <c r="AP15" s="96">
        <v>1.3376489846999999</v>
      </c>
      <c r="AQ15" s="96">
        <v>0.64374818219999996</v>
      </c>
      <c r="AR15" s="96">
        <v>0.92584362129999997</v>
      </c>
      <c r="AS15" s="96">
        <v>0.66791520410000005</v>
      </c>
      <c r="AT15" s="96">
        <v>1.2833761020000001</v>
      </c>
      <c r="AU15" s="95" t="s">
        <v>28</v>
      </c>
      <c r="AV15" s="95" t="s">
        <v>28</v>
      </c>
      <c r="AW15" s="95" t="s">
        <v>28</v>
      </c>
      <c r="AX15" s="95" t="s">
        <v>28</v>
      </c>
      <c r="AY15" s="95" t="s">
        <v>28</v>
      </c>
      <c r="AZ15" s="95" t="s">
        <v>28</v>
      </c>
      <c r="BA15" s="95" t="s">
        <v>28</v>
      </c>
      <c r="BB15" s="95" t="s">
        <v>28</v>
      </c>
      <c r="BC15" s="107" t="s">
        <v>28</v>
      </c>
      <c r="BD15" s="108">
        <v>62</v>
      </c>
      <c r="BE15" s="108">
        <v>86</v>
      </c>
      <c r="BF15" s="108">
        <v>96</v>
      </c>
    </row>
    <row r="16" spans="1:93" x14ac:dyDescent="0.3">
      <c r="A16" s="9"/>
      <c r="B16" t="s">
        <v>75</v>
      </c>
      <c r="C16" s="95">
        <v>114</v>
      </c>
      <c r="D16" s="105">
        <v>124</v>
      </c>
      <c r="E16" s="106">
        <v>0.91879530210000004</v>
      </c>
      <c r="F16" s="96">
        <v>0.76408763909999999</v>
      </c>
      <c r="G16" s="96">
        <v>1.1048272002999999</v>
      </c>
      <c r="H16" s="96">
        <v>0.36797714720000002</v>
      </c>
      <c r="I16" s="98">
        <v>0.91935483870000001</v>
      </c>
      <c r="J16" s="96">
        <v>0.7651751148</v>
      </c>
      <c r="K16" s="96">
        <v>1.1046011601000001</v>
      </c>
      <c r="L16" s="96">
        <v>1.0883812908999999</v>
      </c>
      <c r="M16" s="96">
        <v>0.90511857120000005</v>
      </c>
      <c r="N16" s="96">
        <v>1.3087498944</v>
      </c>
      <c r="O16" s="105">
        <v>122</v>
      </c>
      <c r="P16" s="105">
        <v>131</v>
      </c>
      <c r="Q16" s="106">
        <v>0.93091469469999999</v>
      </c>
      <c r="R16" s="96">
        <v>0.77892904600000001</v>
      </c>
      <c r="S16" s="96">
        <v>1.1125559809000001</v>
      </c>
      <c r="T16" s="96">
        <v>0.3444119115</v>
      </c>
      <c r="U16" s="98">
        <v>0.93129770990000005</v>
      </c>
      <c r="V16" s="96">
        <v>0.77987386800000003</v>
      </c>
      <c r="W16" s="96">
        <v>1.1121226906999999</v>
      </c>
      <c r="X16" s="96">
        <v>1.0897915417999999</v>
      </c>
      <c r="Y16" s="96">
        <v>0.91186688839999996</v>
      </c>
      <c r="Z16" s="96">
        <v>1.3024330851000001</v>
      </c>
      <c r="AA16" s="105">
        <v>140</v>
      </c>
      <c r="AB16" s="105">
        <v>148</v>
      </c>
      <c r="AC16" s="106">
        <v>0.94496126000000003</v>
      </c>
      <c r="AD16" s="96">
        <v>0.79993452669999998</v>
      </c>
      <c r="AE16" s="96">
        <v>1.1162810869999999</v>
      </c>
      <c r="AF16" s="96">
        <v>0.12421436869999999</v>
      </c>
      <c r="AG16" s="98">
        <v>0.94594594590000003</v>
      </c>
      <c r="AH16" s="96">
        <v>0.80154269359999997</v>
      </c>
      <c r="AI16" s="96">
        <v>1.1163644054999999</v>
      </c>
      <c r="AJ16" s="96">
        <v>1.1396096921000001</v>
      </c>
      <c r="AK16" s="96">
        <v>0.96470953699999995</v>
      </c>
      <c r="AL16" s="96">
        <v>1.3462189401</v>
      </c>
      <c r="AM16" s="96">
        <v>0.90375457569999995</v>
      </c>
      <c r="AN16" s="96">
        <v>1.015088993</v>
      </c>
      <c r="AO16" s="96">
        <v>0.79630636980000002</v>
      </c>
      <c r="AP16" s="96">
        <v>1.2939814408000001</v>
      </c>
      <c r="AQ16" s="96">
        <v>0.91986951120000005</v>
      </c>
      <c r="AR16" s="96">
        <v>1.0131905252</v>
      </c>
      <c r="AS16" s="96">
        <v>0.78489287959999998</v>
      </c>
      <c r="AT16" s="96">
        <v>1.3078919009000001</v>
      </c>
      <c r="AU16" s="95" t="s">
        <v>28</v>
      </c>
      <c r="AV16" s="95" t="s">
        <v>28</v>
      </c>
      <c r="AW16" s="95" t="s">
        <v>28</v>
      </c>
      <c r="AX16" s="95" t="s">
        <v>28</v>
      </c>
      <c r="AY16" s="95" t="s">
        <v>28</v>
      </c>
      <c r="AZ16" s="95" t="s">
        <v>28</v>
      </c>
      <c r="BA16" s="95" t="s">
        <v>28</v>
      </c>
      <c r="BB16" s="95" t="s">
        <v>28</v>
      </c>
      <c r="BC16" s="107" t="s">
        <v>28</v>
      </c>
      <c r="BD16" s="108">
        <v>114</v>
      </c>
      <c r="BE16" s="108">
        <v>122</v>
      </c>
      <c r="BF16" s="108">
        <v>140</v>
      </c>
    </row>
    <row r="17" spans="1:58" x14ac:dyDescent="0.3">
      <c r="A17" s="9"/>
      <c r="B17" t="s">
        <v>67</v>
      </c>
      <c r="C17" s="95">
        <v>32</v>
      </c>
      <c r="D17" s="105">
        <v>33</v>
      </c>
      <c r="E17" s="106">
        <v>0.97579967469999995</v>
      </c>
      <c r="F17" s="96">
        <v>0.68976699180000001</v>
      </c>
      <c r="G17" s="96">
        <v>1.3804444349</v>
      </c>
      <c r="H17" s="96">
        <v>0.41302260759999998</v>
      </c>
      <c r="I17" s="98">
        <v>0.96969696969999997</v>
      </c>
      <c r="J17" s="96">
        <v>0.68574625199999995</v>
      </c>
      <c r="K17" s="96">
        <v>1.3712247209999999</v>
      </c>
      <c r="L17" s="96">
        <v>1.1559072050000001</v>
      </c>
      <c r="M17" s="96">
        <v>0.81708024329999995</v>
      </c>
      <c r="N17" s="96">
        <v>1.6352389838000001</v>
      </c>
      <c r="O17" s="105">
        <v>37</v>
      </c>
      <c r="P17" s="105">
        <v>38</v>
      </c>
      <c r="Q17" s="106">
        <v>0.98708353780000002</v>
      </c>
      <c r="R17" s="96">
        <v>0.71486295150000001</v>
      </c>
      <c r="S17" s="96">
        <v>1.3629660183000001</v>
      </c>
      <c r="T17" s="96">
        <v>0.37984292120000002</v>
      </c>
      <c r="U17" s="98">
        <v>0.97368421049999998</v>
      </c>
      <c r="V17" s="96">
        <v>0.70547471979999998</v>
      </c>
      <c r="W17" s="96">
        <v>1.3438623882</v>
      </c>
      <c r="X17" s="96">
        <v>1.1555465787999999</v>
      </c>
      <c r="Y17" s="96">
        <v>0.83686679620000004</v>
      </c>
      <c r="Z17" s="96">
        <v>1.5955799678</v>
      </c>
      <c r="AA17" s="105">
        <v>29</v>
      </c>
      <c r="AB17" s="105">
        <v>33</v>
      </c>
      <c r="AC17" s="106">
        <v>0.88998860059999996</v>
      </c>
      <c r="AD17" s="96">
        <v>0.6181866949</v>
      </c>
      <c r="AE17" s="96">
        <v>1.2812953039999999</v>
      </c>
      <c r="AF17" s="96">
        <v>0.70355917209999996</v>
      </c>
      <c r="AG17" s="98">
        <v>0.87878787879999998</v>
      </c>
      <c r="AH17" s="96">
        <v>0.61068872190000001</v>
      </c>
      <c r="AI17" s="96">
        <v>1.2645855543</v>
      </c>
      <c r="AJ17" s="96">
        <v>1.0733134553000001</v>
      </c>
      <c r="AK17" s="96">
        <v>0.74552426520000004</v>
      </c>
      <c r="AL17" s="96">
        <v>1.5452237129999999</v>
      </c>
      <c r="AM17" s="96">
        <v>0.67631891070000005</v>
      </c>
      <c r="AN17" s="96">
        <v>0.90163452889999995</v>
      </c>
      <c r="AO17" s="96">
        <v>0.5545184514</v>
      </c>
      <c r="AP17" s="96">
        <v>1.4660374629999999</v>
      </c>
      <c r="AQ17" s="96">
        <v>0.96201458709999998</v>
      </c>
      <c r="AR17" s="96">
        <v>1.0115637086</v>
      </c>
      <c r="AS17" s="96">
        <v>0.63023680589999997</v>
      </c>
      <c r="AT17" s="96">
        <v>1.6236137386</v>
      </c>
      <c r="AU17" s="95" t="s">
        <v>28</v>
      </c>
      <c r="AV17" s="95" t="s">
        <v>28</v>
      </c>
      <c r="AW17" s="95" t="s">
        <v>28</v>
      </c>
      <c r="AX17" s="95" t="s">
        <v>28</v>
      </c>
      <c r="AY17" s="95" t="s">
        <v>28</v>
      </c>
      <c r="AZ17" s="95" t="s">
        <v>28</v>
      </c>
      <c r="BA17" s="95" t="s">
        <v>28</v>
      </c>
      <c r="BB17" s="95" t="s">
        <v>28</v>
      </c>
      <c r="BC17" s="107" t="s">
        <v>28</v>
      </c>
      <c r="BD17" s="108">
        <v>32</v>
      </c>
      <c r="BE17" s="108">
        <v>37</v>
      </c>
      <c r="BF17" s="108">
        <v>29</v>
      </c>
    </row>
    <row r="18" spans="1:58" x14ac:dyDescent="0.3">
      <c r="A18" s="9"/>
      <c r="B18" t="s">
        <v>66</v>
      </c>
      <c r="C18" s="95">
        <v>183</v>
      </c>
      <c r="D18" s="105">
        <v>200</v>
      </c>
      <c r="E18" s="106">
        <v>0.9302905789</v>
      </c>
      <c r="F18" s="96">
        <v>0.80398907980000001</v>
      </c>
      <c r="G18" s="96">
        <v>1.076433229</v>
      </c>
      <c r="H18" s="96">
        <v>0.19201519889999999</v>
      </c>
      <c r="I18" s="98">
        <v>0.91500000000000004</v>
      </c>
      <c r="J18" s="96">
        <v>0.79158665750000001</v>
      </c>
      <c r="K18" s="96">
        <v>1.0576542594</v>
      </c>
      <c r="L18" s="96">
        <v>1.1019983004</v>
      </c>
      <c r="M18" s="96">
        <v>0.95238479190000003</v>
      </c>
      <c r="N18" s="96">
        <v>1.275115126</v>
      </c>
      <c r="O18" s="105">
        <v>225</v>
      </c>
      <c r="P18" s="105">
        <v>242</v>
      </c>
      <c r="Q18" s="106">
        <v>0.93962459409999999</v>
      </c>
      <c r="R18" s="96">
        <v>0.82362076709999998</v>
      </c>
      <c r="S18" s="96">
        <v>1.0719671153000001</v>
      </c>
      <c r="T18" s="96">
        <v>0.15633964310000001</v>
      </c>
      <c r="U18" s="98">
        <v>0.92975206610000005</v>
      </c>
      <c r="V18" s="96">
        <v>0.81586890739999995</v>
      </c>
      <c r="W18" s="96">
        <v>1.0595316190999999</v>
      </c>
      <c r="X18" s="96">
        <v>1.0999879375999999</v>
      </c>
      <c r="Y18" s="96">
        <v>0.96418603199999997</v>
      </c>
      <c r="Z18" s="96">
        <v>1.2549170209</v>
      </c>
      <c r="AA18" s="105">
        <v>229</v>
      </c>
      <c r="AB18" s="105">
        <v>256</v>
      </c>
      <c r="AC18" s="106">
        <v>0.90179341290000004</v>
      </c>
      <c r="AD18" s="96">
        <v>0.79125358400000001</v>
      </c>
      <c r="AE18" s="96">
        <v>1.0277758938999999</v>
      </c>
      <c r="AF18" s="96">
        <v>0.20842006320000001</v>
      </c>
      <c r="AG18" s="98">
        <v>0.89453125</v>
      </c>
      <c r="AH18" s="96">
        <v>0.78586244620000001</v>
      </c>
      <c r="AI18" s="96">
        <v>1.0182267406000001</v>
      </c>
      <c r="AJ18" s="96">
        <v>1.0875498892</v>
      </c>
      <c r="AK18" s="96">
        <v>0.95424044500000005</v>
      </c>
      <c r="AL18" s="96">
        <v>1.2394829496999999</v>
      </c>
      <c r="AM18" s="96">
        <v>0.66155001250000001</v>
      </c>
      <c r="AN18" s="96">
        <v>0.95973798320000003</v>
      </c>
      <c r="AO18" s="96">
        <v>0.79845095129999999</v>
      </c>
      <c r="AP18" s="96">
        <v>1.1536049835</v>
      </c>
      <c r="AQ18" s="96">
        <v>0.92011420030000002</v>
      </c>
      <c r="AR18" s="96">
        <v>1.0100334404</v>
      </c>
      <c r="AS18" s="96">
        <v>0.83100220629999999</v>
      </c>
      <c r="AT18" s="96">
        <v>1.2276351892999999</v>
      </c>
      <c r="AU18" s="95" t="s">
        <v>28</v>
      </c>
      <c r="AV18" s="95" t="s">
        <v>28</v>
      </c>
      <c r="AW18" s="95" t="s">
        <v>28</v>
      </c>
      <c r="AX18" s="95" t="s">
        <v>28</v>
      </c>
      <c r="AY18" s="95" t="s">
        <v>28</v>
      </c>
      <c r="AZ18" s="95" t="s">
        <v>28</v>
      </c>
      <c r="BA18" s="95" t="s">
        <v>28</v>
      </c>
      <c r="BB18" s="95" t="s">
        <v>28</v>
      </c>
      <c r="BC18" s="107" t="s">
        <v>28</v>
      </c>
      <c r="BD18" s="108">
        <v>183</v>
      </c>
      <c r="BE18" s="108">
        <v>225</v>
      </c>
      <c r="BF18" s="108">
        <v>229</v>
      </c>
    </row>
    <row r="19" spans="1:58" x14ac:dyDescent="0.3">
      <c r="A19" s="9"/>
      <c r="B19" t="s">
        <v>69</v>
      </c>
      <c r="C19" s="95">
        <v>154</v>
      </c>
      <c r="D19" s="105">
        <v>164</v>
      </c>
      <c r="E19" s="106">
        <v>0.94095406329999998</v>
      </c>
      <c r="F19" s="96">
        <v>0.80272234890000005</v>
      </c>
      <c r="G19" s="96">
        <v>1.1029897828999999</v>
      </c>
      <c r="H19" s="96">
        <v>0.1806678146</v>
      </c>
      <c r="I19" s="98">
        <v>0.93902439019999995</v>
      </c>
      <c r="J19" s="96">
        <v>0.80183516340000005</v>
      </c>
      <c r="K19" s="96">
        <v>1.0996858777</v>
      </c>
      <c r="L19" s="96">
        <v>1.1146299898000001</v>
      </c>
      <c r="M19" s="96">
        <v>0.95088425499999996</v>
      </c>
      <c r="N19" s="96">
        <v>1.3065733369999999</v>
      </c>
      <c r="O19" s="105">
        <v>190</v>
      </c>
      <c r="P19" s="105">
        <v>199</v>
      </c>
      <c r="Q19" s="106">
        <v>0.95047506319999997</v>
      </c>
      <c r="R19" s="96">
        <v>0.82366330460000003</v>
      </c>
      <c r="S19" s="96">
        <v>1.0968108457000001</v>
      </c>
      <c r="T19" s="96">
        <v>0.14387938920000001</v>
      </c>
      <c r="U19" s="98">
        <v>0.95477386929999997</v>
      </c>
      <c r="V19" s="96">
        <v>0.82822412010000002</v>
      </c>
      <c r="W19" s="96">
        <v>1.1006599776999999</v>
      </c>
      <c r="X19" s="96">
        <v>1.1126902287</v>
      </c>
      <c r="Y19" s="96">
        <v>0.96423582939999997</v>
      </c>
      <c r="Z19" s="96">
        <v>1.2840007677</v>
      </c>
      <c r="AA19" s="105">
        <v>188</v>
      </c>
      <c r="AB19" s="105">
        <v>200</v>
      </c>
      <c r="AC19" s="106">
        <v>0.93055199919999998</v>
      </c>
      <c r="AD19" s="96">
        <v>0.80569116269999996</v>
      </c>
      <c r="AE19" s="96">
        <v>1.0747629653999999</v>
      </c>
      <c r="AF19" s="96">
        <v>0.1167041918</v>
      </c>
      <c r="AG19" s="98">
        <v>0.94</v>
      </c>
      <c r="AH19" s="96">
        <v>0.81479358420000003</v>
      </c>
      <c r="AI19" s="96">
        <v>1.0844464378000001</v>
      </c>
      <c r="AJ19" s="96">
        <v>1.1222323306999999</v>
      </c>
      <c r="AK19" s="96">
        <v>0.97165195729999998</v>
      </c>
      <c r="AL19" s="96">
        <v>1.2961486823999999</v>
      </c>
      <c r="AM19" s="96">
        <v>0.83685608950000001</v>
      </c>
      <c r="AN19" s="96">
        <v>0.97903883570000005</v>
      </c>
      <c r="AO19" s="96">
        <v>0.80026037019999996</v>
      </c>
      <c r="AP19" s="96">
        <v>1.1977564771</v>
      </c>
      <c r="AQ19" s="96">
        <v>0.92602410270000002</v>
      </c>
      <c r="AR19" s="96">
        <v>1.0101184534000001</v>
      </c>
      <c r="AS19" s="96">
        <v>0.81672511510000001</v>
      </c>
      <c r="AT19" s="96">
        <v>1.2493056365999999</v>
      </c>
      <c r="AU19" s="95" t="s">
        <v>28</v>
      </c>
      <c r="AV19" s="95" t="s">
        <v>28</v>
      </c>
      <c r="AW19" s="95" t="s">
        <v>28</v>
      </c>
      <c r="AX19" s="95" t="s">
        <v>28</v>
      </c>
      <c r="AY19" s="95" t="s">
        <v>28</v>
      </c>
      <c r="AZ19" s="95" t="s">
        <v>28</v>
      </c>
      <c r="BA19" s="95" t="s">
        <v>28</v>
      </c>
      <c r="BB19" s="95" t="s">
        <v>28</v>
      </c>
      <c r="BC19" s="107" t="s">
        <v>28</v>
      </c>
      <c r="BD19" s="108">
        <v>154</v>
      </c>
      <c r="BE19" s="108">
        <v>190</v>
      </c>
      <c r="BF19" s="108">
        <v>188</v>
      </c>
    </row>
    <row r="20" spans="1:58" x14ac:dyDescent="0.3">
      <c r="A20" s="9"/>
      <c r="B20" t="s">
        <v>65</v>
      </c>
      <c r="C20" s="95">
        <v>165</v>
      </c>
      <c r="D20" s="105">
        <v>177</v>
      </c>
      <c r="E20" s="106">
        <v>0.94541469069999995</v>
      </c>
      <c r="F20" s="96">
        <v>0.81083667920000002</v>
      </c>
      <c r="G20" s="96">
        <v>1.1023291872000001</v>
      </c>
      <c r="H20" s="96">
        <v>0.14831224339999999</v>
      </c>
      <c r="I20" s="98">
        <v>0.93220338979999995</v>
      </c>
      <c r="J20" s="96">
        <v>0.80028509349999999</v>
      </c>
      <c r="K20" s="96">
        <v>1.0858669830000001</v>
      </c>
      <c r="L20" s="96">
        <v>1.1199139343</v>
      </c>
      <c r="M20" s="96">
        <v>0.96049628200000003</v>
      </c>
      <c r="N20" s="96">
        <v>1.3057908121999999</v>
      </c>
      <c r="O20" s="105">
        <v>131</v>
      </c>
      <c r="P20" s="105">
        <v>142</v>
      </c>
      <c r="Q20" s="106">
        <v>0.92973846589999998</v>
      </c>
      <c r="R20" s="96">
        <v>0.78276203909999997</v>
      </c>
      <c r="S20" s="96">
        <v>1.1043121302000001</v>
      </c>
      <c r="T20" s="96">
        <v>0.3345438939</v>
      </c>
      <c r="U20" s="98">
        <v>0.92253521130000005</v>
      </c>
      <c r="V20" s="96">
        <v>0.77734377870000004</v>
      </c>
      <c r="W20" s="96">
        <v>1.094845343</v>
      </c>
      <c r="X20" s="96">
        <v>1.088414569</v>
      </c>
      <c r="Y20" s="96">
        <v>0.91635404870000003</v>
      </c>
      <c r="Z20" s="96">
        <v>1.2927822774</v>
      </c>
      <c r="AA20" s="105">
        <v>150</v>
      </c>
      <c r="AB20" s="105">
        <v>156</v>
      </c>
      <c r="AC20" s="106">
        <v>0.97097916179999999</v>
      </c>
      <c r="AD20" s="96">
        <v>0.82653858589999996</v>
      </c>
      <c r="AE20" s="96">
        <v>1.1406612452</v>
      </c>
      <c r="AF20" s="96">
        <v>5.4746542500000002E-2</v>
      </c>
      <c r="AG20" s="98">
        <v>0.9615384615</v>
      </c>
      <c r="AH20" s="96">
        <v>0.81934412830000003</v>
      </c>
      <c r="AI20" s="96">
        <v>1.1284101285000001</v>
      </c>
      <c r="AJ20" s="96">
        <v>1.1709869074999999</v>
      </c>
      <c r="AK20" s="96">
        <v>0.99679364989999997</v>
      </c>
      <c r="AL20" s="96">
        <v>1.3756210603000001</v>
      </c>
      <c r="AM20" s="96">
        <v>0.71665081610000003</v>
      </c>
      <c r="AN20" s="96">
        <v>1.0443573085</v>
      </c>
      <c r="AO20" s="96">
        <v>0.82615004010000004</v>
      </c>
      <c r="AP20" s="96">
        <v>1.3201986743</v>
      </c>
      <c r="AQ20" s="96">
        <v>0.88638571330000004</v>
      </c>
      <c r="AR20" s="96">
        <v>0.98341867859999998</v>
      </c>
      <c r="AS20" s="96">
        <v>0.78185663049999998</v>
      </c>
      <c r="AT20" s="96">
        <v>1.2369432702000001</v>
      </c>
      <c r="AU20" s="95" t="s">
        <v>28</v>
      </c>
      <c r="AV20" s="95" t="s">
        <v>28</v>
      </c>
      <c r="AW20" s="95" t="s">
        <v>28</v>
      </c>
      <c r="AX20" s="95" t="s">
        <v>28</v>
      </c>
      <c r="AY20" s="95" t="s">
        <v>28</v>
      </c>
      <c r="AZ20" s="95" t="s">
        <v>28</v>
      </c>
      <c r="BA20" s="95" t="s">
        <v>28</v>
      </c>
      <c r="BB20" s="95" t="s">
        <v>28</v>
      </c>
      <c r="BC20" s="107" t="s">
        <v>28</v>
      </c>
      <c r="BD20" s="108">
        <v>165</v>
      </c>
      <c r="BE20" s="108">
        <v>131</v>
      </c>
      <c r="BF20" s="108">
        <v>150</v>
      </c>
    </row>
    <row r="21" spans="1:58" x14ac:dyDescent="0.3">
      <c r="A21" s="9"/>
      <c r="B21" t="s">
        <v>64</v>
      </c>
      <c r="C21" s="95">
        <v>75</v>
      </c>
      <c r="D21" s="105">
        <v>81</v>
      </c>
      <c r="E21" s="106">
        <v>0.93524737459999996</v>
      </c>
      <c r="F21" s="96">
        <v>0.74533615180000001</v>
      </c>
      <c r="G21" s="96">
        <v>1.1735478677</v>
      </c>
      <c r="H21" s="96">
        <v>0.37638549189999998</v>
      </c>
      <c r="I21" s="98">
        <v>0.9259259259</v>
      </c>
      <c r="J21" s="96">
        <v>0.73839365560000003</v>
      </c>
      <c r="K21" s="96">
        <v>1.1610863851</v>
      </c>
      <c r="L21" s="96">
        <v>1.107869993</v>
      </c>
      <c r="M21" s="96">
        <v>0.88290604139999995</v>
      </c>
      <c r="N21" s="96">
        <v>1.3901546301000001</v>
      </c>
      <c r="O21" s="105">
        <v>70</v>
      </c>
      <c r="P21" s="105">
        <v>72</v>
      </c>
      <c r="Q21" s="106">
        <v>0.97331953900000001</v>
      </c>
      <c r="R21" s="96">
        <v>0.7695770274</v>
      </c>
      <c r="S21" s="96">
        <v>1.2310020846</v>
      </c>
      <c r="T21" s="96">
        <v>0.27603833430000002</v>
      </c>
      <c r="U21" s="98">
        <v>0.97222222219999999</v>
      </c>
      <c r="V21" s="96">
        <v>0.76917914379999996</v>
      </c>
      <c r="W21" s="96">
        <v>1.2288633368999999</v>
      </c>
      <c r="X21" s="96">
        <v>1.1394335132</v>
      </c>
      <c r="Y21" s="96">
        <v>0.90091878449999996</v>
      </c>
      <c r="Z21" s="96">
        <v>1.4410940846</v>
      </c>
      <c r="AA21" s="105">
        <v>126</v>
      </c>
      <c r="AB21" s="105">
        <v>134</v>
      </c>
      <c r="AC21" s="106">
        <v>0.94410024429999995</v>
      </c>
      <c r="AD21" s="96">
        <v>0.79211085830000005</v>
      </c>
      <c r="AE21" s="96">
        <v>1.1252531914999999</v>
      </c>
      <c r="AF21" s="96">
        <v>0.14732415909999999</v>
      </c>
      <c r="AG21" s="98">
        <v>0.94029850749999999</v>
      </c>
      <c r="AH21" s="96">
        <v>0.78965008459999997</v>
      </c>
      <c r="AI21" s="96">
        <v>1.1196874418</v>
      </c>
      <c r="AJ21" s="96">
        <v>1.1385713195</v>
      </c>
      <c r="AK21" s="96">
        <v>0.95527430540000002</v>
      </c>
      <c r="AL21" s="96">
        <v>1.3570391690000001</v>
      </c>
      <c r="AM21" s="96">
        <v>0.83798985179999996</v>
      </c>
      <c r="AN21" s="96">
        <v>0.96997975120000002</v>
      </c>
      <c r="AO21" s="96">
        <v>0.72422291729999999</v>
      </c>
      <c r="AP21" s="96">
        <v>1.2991313797999999</v>
      </c>
      <c r="AQ21" s="96">
        <v>0.81025937560000005</v>
      </c>
      <c r="AR21" s="96">
        <v>1.0407081222000001</v>
      </c>
      <c r="AS21" s="96">
        <v>0.75139054920000004</v>
      </c>
      <c r="AT21" s="96">
        <v>1.4414253635000001</v>
      </c>
      <c r="AU21" s="95" t="s">
        <v>28</v>
      </c>
      <c r="AV21" s="95" t="s">
        <v>28</v>
      </c>
      <c r="AW21" s="95" t="s">
        <v>28</v>
      </c>
      <c r="AX21" s="95" t="s">
        <v>28</v>
      </c>
      <c r="AY21" s="95" t="s">
        <v>28</v>
      </c>
      <c r="AZ21" s="95" t="s">
        <v>28</v>
      </c>
      <c r="BA21" s="95" t="s">
        <v>28</v>
      </c>
      <c r="BB21" s="95" t="s">
        <v>28</v>
      </c>
      <c r="BC21" s="107" t="s">
        <v>28</v>
      </c>
      <c r="BD21" s="108">
        <v>75</v>
      </c>
      <c r="BE21" s="108">
        <v>70</v>
      </c>
      <c r="BF21" s="108">
        <v>126</v>
      </c>
    </row>
    <row r="22" spans="1:58" x14ac:dyDescent="0.3">
      <c r="A22" s="9"/>
      <c r="B22" t="s">
        <v>205</v>
      </c>
      <c r="C22" s="95">
        <v>70</v>
      </c>
      <c r="D22" s="105">
        <v>78</v>
      </c>
      <c r="E22" s="106">
        <v>0.90361068560000002</v>
      </c>
      <c r="F22" s="96">
        <v>0.71444576689999995</v>
      </c>
      <c r="G22" s="96">
        <v>1.1428610945</v>
      </c>
      <c r="H22" s="96">
        <v>0.5702903185</v>
      </c>
      <c r="I22" s="98">
        <v>0.89743589739999996</v>
      </c>
      <c r="J22" s="96">
        <v>0.71001151740000001</v>
      </c>
      <c r="K22" s="96">
        <v>1.1343353879</v>
      </c>
      <c r="L22" s="96">
        <v>1.0703939846999999</v>
      </c>
      <c r="M22" s="96">
        <v>0.8463140858</v>
      </c>
      <c r="N22" s="96">
        <v>1.3538038674999999</v>
      </c>
      <c r="O22" s="105">
        <v>54</v>
      </c>
      <c r="P22" s="105">
        <v>58</v>
      </c>
      <c r="Q22" s="106">
        <v>0.94147896740000003</v>
      </c>
      <c r="R22" s="96">
        <v>0.72066880929999999</v>
      </c>
      <c r="S22" s="96">
        <v>1.2299445107</v>
      </c>
      <c r="T22" s="96">
        <v>0.47565572880000001</v>
      </c>
      <c r="U22" s="98">
        <v>0.93103448280000001</v>
      </c>
      <c r="V22" s="96">
        <v>0.71306957739999999</v>
      </c>
      <c r="W22" s="96">
        <v>1.2156250043000001</v>
      </c>
      <c r="X22" s="96">
        <v>1.1021587921</v>
      </c>
      <c r="Y22" s="96">
        <v>0.84366352499999997</v>
      </c>
      <c r="Z22" s="96">
        <v>1.4398560171999999</v>
      </c>
      <c r="AA22" s="105">
        <v>60</v>
      </c>
      <c r="AB22" s="105">
        <v>65</v>
      </c>
      <c r="AC22" s="106">
        <v>0.9266007477</v>
      </c>
      <c r="AD22" s="96">
        <v>0.71899079870000004</v>
      </c>
      <c r="AE22" s="96">
        <v>1.1941584609</v>
      </c>
      <c r="AF22" s="96">
        <v>0.3908265434</v>
      </c>
      <c r="AG22" s="98">
        <v>0.9230769231</v>
      </c>
      <c r="AH22" s="96">
        <v>0.71671789330000002</v>
      </c>
      <c r="AI22" s="96">
        <v>1.1888513093999999</v>
      </c>
      <c r="AJ22" s="96">
        <v>1.1174671783000001</v>
      </c>
      <c r="AK22" s="96">
        <v>0.86709256499999998</v>
      </c>
      <c r="AL22" s="96">
        <v>1.4401379333</v>
      </c>
      <c r="AM22" s="96">
        <v>0.93232554599999995</v>
      </c>
      <c r="AN22" s="96">
        <v>0.98419697080000001</v>
      </c>
      <c r="AO22" s="96">
        <v>0.68141702579999996</v>
      </c>
      <c r="AP22" s="96">
        <v>1.4215137580999999</v>
      </c>
      <c r="AQ22" s="96">
        <v>0.82068838450000003</v>
      </c>
      <c r="AR22" s="96">
        <v>1.0419077401000001</v>
      </c>
      <c r="AS22" s="96">
        <v>0.73056127120000003</v>
      </c>
      <c r="AT22" s="96">
        <v>1.4859420855000001</v>
      </c>
      <c r="AU22" s="95" t="s">
        <v>28</v>
      </c>
      <c r="AV22" s="95" t="s">
        <v>28</v>
      </c>
      <c r="AW22" s="95" t="s">
        <v>28</v>
      </c>
      <c r="AX22" s="95" t="s">
        <v>28</v>
      </c>
      <c r="AY22" s="95" t="s">
        <v>28</v>
      </c>
      <c r="AZ22" s="95" t="s">
        <v>28</v>
      </c>
      <c r="BA22" s="95" t="s">
        <v>28</v>
      </c>
      <c r="BB22" s="95" t="s">
        <v>28</v>
      </c>
      <c r="BC22" s="107" t="s">
        <v>28</v>
      </c>
      <c r="BD22" s="108">
        <v>70</v>
      </c>
      <c r="BE22" s="108">
        <v>54</v>
      </c>
      <c r="BF22" s="108">
        <v>60</v>
      </c>
    </row>
    <row r="23" spans="1:58" x14ac:dyDescent="0.3">
      <c r="A23" s="9"/>
      <c r="B23" t="s">
        <v>74</v>
      </c>
      <c r="C23" s="95">
        <v>147</v>
      </c>
      <c r="D23" s="105">
        <v>163</v>
      </c>
      <c r="E23" s="106">
        <v>0.91488298260000001</v>
      </c>
      <c r="F23" s="96">
        <v>0.77761459089999996</v>
      </c>
      <c r="G23" s="96">
        <v>1.0763826729999999</v>
      </c>
      <c r="H23" s="96">
        <v>0.33222855959999997</v>
      </c>
      <c r="I23" s="98">
        <v>0.90184049079999995</v>
      </c>
      <c r="J23" s="96">
        <v>0.76722688049999999</v>
      </c>
      <c r="K23" s="96">
        <v>1.0600727002000001</v>
      </c>
      <c r="L23" s="96">
        <v>1.0837468579</v>
      </c>
      <c r="M23" s="96">
        <v>0.92114225049999998</v>
      </c>
      <c r="N23" s="96">
        <v>1.2750552387</v>
      </c>
      <c r="O23" s="105">
        <v>143</v>
      </c>
      <c r="P23" s="105">
        <v>148</v>
      </c>
      <c r="Q23" s="106">
        <v>0.97433218600000004</v>
      </c>
      <c r="R23" s="96">
        <v>0.82632277050000003</v>
      </c>
      <c r="S23" s="96">
        <v>1.148852776</v>
      </c>
      <c r="T23" s="96">
        <v>0.11756229510000001</v>
      </c>
      <c r="U23" s="98">
        <v>0.96621621619999998</v>
      </c>
      <c r="V23" s="96">
        <v>0.82014996959999997</v>
      </c>
      <c r="W23" s="96">
        <v>1.1382964227000001</v>
      </c>
      <c r="X23" s="96">
        <v>1.1406189862</v>
      </c>
      <c r="Y23" s="96">
        <v>0.9673491796</v>
      </c>
      <c r="Z23" s="96">
        <v>1.3449245620000001</v>
      </c>
      <c r="AA23" s="105">
        <v>121</v>
      </c>
      <c r="AB23" s="105">
        <v>134</v>
      </c>
      <c r="AC23" s="106">
        <v>0.90544163089999996</v>
      </c>
      <c r="AD23" s="96">
        <v>0.75698346049999998</v>
      </c>
      <c r="AE23" s="96">
        <v>1.0830151379999999</v>
      </c>
      <c r="AF23" s="96">
        <v>0.33568130070000002</v>
      </c>
      <c r="AG23" s="98">
        <v>0.90298507459999999</v>
      </c>
      <c r="AH23" s="96">
        <v>0.75561159470000006</v>
      </c>
      <c r="AI23" s="96">
        <v>1.0791020818999999</v>
      </c>
      <c r="AJ23" s="96">
        <v>1.0919495876</v>
      </c>
      <c r="AK23" s="96">
        <v>0.91291116880000001</v>
      </c>
      <c r="AL23" s="96">
        <v>1.3061006838</v>
      </c>
      <c r="AM23" s="96">
        <v>0.5527442306</v>
      </c>
      <c r="AN23" s="96">
        <v>0.92929459150000004</v>
      </c>
      <c r="AO23" s="96">
        <v>0.72947580460000006</v>
      </c>
      <c r="AP23" s="96">
        <v>1.1838479528000001</v>
      </c>
      <c r="AQ23" s="96">
        <v>0.59196315190000004</v>
      </c>
      <c r="AR23" s="96">
        <v>1.0649801172</v>
      </c>
      <c r="AS23" s="96">
        <v>0.84598367799999996</v>
      </c>
      <c r="AT23" s="96">
        <v>1.3406672958999999</v>
      </c>
      <c r="AU23" s="95" t="s">
        <v>28</v>
      </c>
      <c r="AV23" s="95" t="s">
        <v>28</v>
      </c>
      <c r="AW23" s="95" t="s">
        <v>28</v>
      </c>
      <c r="AX23" s="95" t="s">
        <v>28</v>
      </c>
      <c r="AY23" s="95" t="s">
        <v>28</v>
      </c>
      <c r="AZ23" s="95" t="s">
        <v>28</v>
      </c>
      <c r="BA23" s="95" t="s">
        <v>28</v>
      </c>
      <c r="BB23" s="95" t="s">
        <v>28</v>
      </c>
      <c r="BC23" s="107" t="s">
        <v>28</v>
      </c>
      <c r="BD23" s="108">
        <v>147</v>
      </c>
      <c r="BE23" s="108">
        <v>143</v>
      </c>
      <c r="BF23" s="108">
        <v>121</v>
      </c>
    </row>
    <row r="24" spans="1:58" x14ac:dyDescent="0.3">
      <c r="A24" s="9"/>
      <c r="B24" t="s">
        <v>182</v>
      </c>
      <c r="C24" s="95">
        <v>127</v>
      </c>
      <c r="D24" s="105">
        <v>143</v>
      </c>
      <c r="E24" s="106">
        <v>0.89491952320000001</v>
      </c>
      <c r="F24" s="96">
        <v>0.75141652039999995</v>
      </c>
      <c r="G24" s="96">
        <v>1.0658282475</v>
      </c>
      <c r="H24" s="96">
        <v>0.51279709490000003</v>
      </c>
      <c r="I24" s="98">
        <v>0.88811188809999997</v>
      </c>
      <c r="J24" s="96">
        <v>0.74633835410000005</v>
      </c>
      <c r="K24" s="96">
        <v>1.0568165517000001</v>
      </c>
      <c r="L24" s="96">
        <v>1.0600986572</v>
      </c>
      <c r="M24" s="96">
        <v>0.89010868980000002</v>
      </c>
      <c r="N24" s="96">
        <v>1.2625527376000001</v>
      </c>
      <c r="O24" s="105">
        <v>169</v>
      </c>
      <c r="P24" s="105">
        <v>181</v>
      </c>
      <c r="Q24" s="106">
        <v>0.94338068669999997</v>
      </c>
      <c r="R24" s="96">
        <v>0.81058503410000005</v>
      </c>
      <c r="S24" s="96">
        <v>1.0979318424</v>
      </c>
      <c r="T24" s="96">
        <v>0.19959916029999999</v>
      </c>
      <c r="U24" s="98">
        <v>0.9337016575</v>
      </c>
      <c r="V24" s="96">
        <v>0.80302873860000001</v>
      </c>
      <c r="W24" s="96">
        <v>1.0856383381000001</v>
      </c>
      <c r="X24" s="96">
        <v>1.104385073</v>
      </c>
      <c r="Y24" s="96">
        <v>0.94892552360000004</v>
      </c>
      <c r="Z24" s="96">
        <v>1.2853130821000001</v>
      </c>
      <c r="AA24" s="105">
        <v>176</v>
      </c>
      <c r="AB24" s="105">
        <v>187</v>
      </c>
      <c r="AC24" s="106">
        <v>0.94774087659999995</v>
      </c>
      <c r="AD24" s="96">
        <v>0.81667988420000004</v>
      </c>
      <c r="AE24" s="96">
        <v>1.0998345700000001</v>
      </c>
      <c r="AF24" s="96">
        <v>7.84663783E-2</v>
      </c>
      <c r="AG24" s="98">
        <v>0.94117647059999998</v>
      </c>
      <c r="AH24" s="96">
        <v>0.81191269269999999</v>
      </c>
      <c r="AI24" s="96">
        <v>1.0910202005</v>
      </c>
      <c r="AJ24" s="96">
        <v>1.1429618697999999</v>
      </c>
      <c r="AK24" s="96">
        <v>0.98490419740000001</v>
      </c>
      <c r="AL24" s="96">
        <v>1.3263846771000001</v>
      </c>
      <c r="AM24" s="96">
        <v>0.96584837810000002</v>
      </c>
      <c r="AN24" s="96">
        <v>1.0046218775</v>
      </c>
      <c r="AO24" s="96">
        <v>0.81344621309999998</v>
      </c>
      <c r="AP24" s="96">
        <v>1.2407275374</v>
      </c>
      <c r="AQ24" s="96">
        <v>0.65338815939999995</v>
      </c>
      <c r="AR24" s="96">
        <v>1.0541514205</v>
      </c>
      <c r="AS24" s="96">
        <v>0.83741513540000001</v>
      </c>
      <c r="AT24" s="96">
        <v>1.326982485</v>
      </c>
      <c r="AU24" s="95" t="s">
        <v>28</v>
      </c>
      <c r="AV24" s="95" t="s">
        <v>28</v>
      </c>
      <c r="AW24" s="95" t="s">
        <v>28</v>
      </c>
      <c r="AX24" s="95" t="s">
        <v>28</v>
      </c>
      <c r="AY24" s="95" t="s">
        <v>28</v>
      </c>
      <c r="AZ24" s="95" t="s">
        <v>28</v>
      </c>
      <c r="BA24" s="95" t="s">
        <v>28</v>
      </c>
      <c r="BB24" s="95" t="s">
        <v>28</v>
      </c>
      <c r="BC24" s="107" t="s">
        <v>28</v>
      </c>
      <c r="BD24" s="108">
        <v>127</v>
      </c>
      <c r="BE24" s="108">
        <v>169</v>
      </c>
      <c r="BF24" s="108">
        <v>176</v>
      </c>
    </row>
    <row r="25" spans="1:58" x14ac:dyDescent="0.3">
      <c r="A25" s="9"/>
      <c r="B25" t="s">
        <v>70</v>
      </c>
      <c r="C25" s="95">
        <v>329</v>
      </c>
      <c r="D25" s="105">
        <v>349</v>
      </c>
      <c r="E25" s="106">
        <v>0.95745332110000003</v>
      </c>
      <c r="F25" s="96">
        <v>0.85821629779999997</v>
      </c>
      <c r="G25" s="96">
        <v>1.0681652918</v>
      </c>
      <c r="H25" s="96">
        <v>2.4118623799999999E-2</v>
      </c>
      <c r="I25" s="98">
        <v>0.94269340970000004</v>
      </c>
      <c r="J25" s="96">
        <v>0.84613997009999997</v>
      </c>
      <c r="K25" s="96">
        <v>1.0502646089000001</v>
      </c>
      <c r="L25" s="96">
        <v>1.1341745863999999</v>
      </c>
      <c r="M25" s="96">
        <v>1.0166209601</v>
      </c>
      <c r="N25" s="96">
        <v>1.2653211401</v>
      </c>
      <c r="O25" s="105">
        <v>302</v>
      </c>
      <c r="P25" s="105">
        <v>319</v>
      </c>
      <c r="Q25" s="106">
        <v>0.95803340049999997</v>
      </c>
      <c r="R25" s="96">
        <v>0.85476369600000002</v>
      </c>
      <c r="S25" s="96">
        <v>1.0737798069</v>
      </c>
      <c r="T25" s="96">
        <v>4.87207084E-2</v>
      </c>
      <c r="U25" s="98">
        <v>0.94670846389999996</v>
      </c>
      <c r="V25" s="96">
        <v>0.84573657989999995</v>
      </c>
      <c r="W25" s="96">
        <v>1.0597353088999999</v>
      </c>
      <c r="X25" s="96">
        <v>1.1215385282999999</v>
      </c>
      <c r="Y25" s="96">
        <v>1.0006440456000001</v>
      </c>
      <c r="Z25" s="96">
        <v>1.25703908</v>
      </c>
      <c r="AA25" s="105">
        <v>259</v>
      </c>
      <c r="AB25" s="105">
        <v>280</v>
      </c>
      <c r="AC25" s="106">
        <v>0.92927600870000004</v>
      </c>
      <c r="AD25" s="96">
        <v>0.82163845099999999</v>
      </c>
      <c r="AE25" s="96">
        <v>1.0510144691000001</v>
      </c>
      <c r="AF25" s="96">
        <v>6.9652354999999999E-2</v>
      </c>
      <c r="AG25" s="98">
        <v>0.92500000000000004</v>
      </c>
      <c r="AH25" s="96">
        <v>0.81893728129999999</v>
      </c>
      <c r="AI25" s="96">
        <v>1.0447991801000001</v>
      </c>
      <c r="AJ25" s="96">
        <v>1.1206935045999999</v>
      </c>
      <c r="AK25" s="96">
        <v>0.99088415770000005</v>
      </c>
      <c r="AL25" s="96">
        <v>1.2675083373</v>
      </c>
      <c r="AM25" s="96">
        <v>0.71896605219999998</v>
      </c>
      <c r="AN25" s="96">
        <v>0.96998289230000001</v>
      </c>
      <c r="AO25" s="96">
        <v>0.82162055219999997</v>
      </c>
      <c r="AP25" s="96">
        <v>1.1451354384000001</v>
      </c>
      <c r="AQ25" s="96">
        <v>0.99393608720000004</v>
      </c>
      <c r="AR25" s="96">
        <v>1.0006058565</v>
      </c>
      <c r="AS25" s="96">
        <v>0.85590995179999996</v>
      </c>
      <c r="AT25" s="96">
        <v>1.1697633354999999</v>
      </c>
      <c r="AU25" s="95" t="s">
        <v>28</v>
      </c>
      <c r="AV25" s="95" t="s">
        <v>28</v>
      </c>
      <c r="AW25" s="95" t="s">
        <v>28</v>
      </c>
      <c r="AX25" s="95" t="s">
        <v>28</v>
      </c>
      <c r="AY25" s="95" t="s">
        <v>28</v>
      </c>
      <c r="AZ25" s="95" t="s">
        <v>28</v>
      </c>
      <c r="BA25" s="95" t="s">
        <v>28</v>
      </c>
      <c r="BB25" s="95" t="s">
        <v>28</v>
      </c>
      <c r="BC25" s="107" t="s">
        <v>28</v>
      </c>
      <c r="BD25" s="108">
        <v>329</v>
      </c>
      <c r="BE25" s="108">
        <v>302</v>
      </c>
      <c r="BF25" s="108">
        <v>259</v>
      </c>
    </row>
    <row r="26" spans="1:58" x14ac:dyDescent="0.3">
      <c r="A26" s="9"/>
      <c r="B26" t="s">
        <v>149</v>
      </c>
      <c r="C26" s="95">
        <v>44</v>
      </c>
      <c r="D26" s="105">
        <v>50</v>
      </c>
      <c r="E26" s="106">
        <v>0.8938971107</v>
      </c>
      <c r="F26" s="96">
        <v>0.66488019060000003</v>
      </c>
      <c r="G26" s="96">
        <v>1.2017985432</v>
      </c>
      <c r="H26" s="96">
        <v>0.70476554589999996</v>
      </c>
      <c r="I26" s="98">
        <v>0.88</v>
      </c>
      <c r="J26" s="96">
        <v>0.65487620599999996</v>
      </c>
      <c r="K26" s="96">
        <v>1.1825135696</v>
      </c>
      <c r="L26" s="96">
        <v>1.0588875336000001</v>
      </c>
      <c r="M26" s="96">
        <v>0.78759997849999996</v>
      </c>
      <c r="N26" s="96">
        <v>1.4236196538000001</v>
      </c>
      <c r="O26" s="105">
        <v>52</v>
      </c>
      <c r="P26" s="105">
        <v>52</v>
      </c>
      <c r="Q26" s="106">
        <v>1.0099575362</v>
      </c>
      <c r="R26" s="96">
        <v>0.76918701330000006</v>
      </c>
      <c r="S26" s="96">
        <v>1.326093924</v>
      </c>
      <c r="T26" s="96">
        <v>0.22805816440000001</v>
      </c>
      <c r="U26" s="98">
        <v>1</v>
      </c>
      <c r="V26" s="96">
        <v>0.7620080937</v>
      </c>
      <c r="W26" s="96">
        <v>1.312322019</v>
      </c>
      <c r="X26" s="96">
        <v>1.1823244243</v>
      </c>
      <c r="Y26" s="96">
        <v>0.90046220779999997</v>
      </c>
      <c r="Z26" s="96">
        <v>1.5524150068</v>
      </c>
      <c r="AA26" s="105">
        <v>46</v>
      </c>
      <c r="AB26" s="105">
        <v>51</v>
      </c>
      <c r="AC26" s="106">
        <v>0.90266018010000004</v>
      </c>
      <c r="AD26" s="96">
        <v>0.67573846110000002</v>
      </c>
      <c r="AE26" s="96">
        <v>1.2057851487</v>
      </c>
      <c r="AF26" s="96">
        <v>0.5655435835</v>
      </c>
      <c r="AG26" s="98">
        <v>0.90196078430000004</v>
      </c>
      <c r="AH26" s="96">
        <v>0.67559252380000001</v>
      </c>
      <c r="AI26" s="96">
        <v>1.2041774112999999</v>
      </c>
      <c r="AJ26" s="96">
        <v>1.0885951979999999</v>
      </c>
      <c r="AK26" s="96">
        <v>0.81493086770000001</v>
      </c>
      <c r="AL26" s="96">
        <v>1.4541595515000001</v>
      </c>
      <c r="AM26" s="96">
        <v>0.57896862319999998</v>
      </c>
      <c r="AN26" s="96">
        <v>0.8937605273</v>
      </c>
      <c r="AO26" s="96">
        <v>0.60107240819999996</v>
      </c>
      <c r="AP26" s="96">
        <v>1.3289711344999999</v>
      </c>
      <c r="AQ26" s="96">
        <v>0.55120863939999998</v>
      </c>
      <c r="AR26" s="96">
        <v>1.1298364477</v>
      </c>
      <c r="AS26" s="96">
        <v>0.75623646050000004</v>
      </c>
      <c r="AT26" s="96">
        <v>1.6880043021</v>
      </c>
      <c r="AU26" s="95" t="s">
        <v>28</v>
      </c>
      <c r="AV26" s="95" t="s">
        <v>28</v>
      </c>
      <c r="AW26" s="95" t="s">
        <v>28</v>
      </c>
      <c r="AX26" s="95" t="s">
        <v>28</v>
      </c>
      <c r="AY26" s="95" t="s">
        <v>28</v>
      </c>
      <c r="AZ26" s="95" t="s">
        <v>28</v>
      </c>
      <c r="BA26" s="95" t="s">
        <v>28</v>
      </c>
      <c r="BB26" s="95" t="s">
        <v>28</v>
      </c>
      <c r="BC26" s="107" t="s">
        <v>28</v>
      </c>
      <c r="BD26" s="108">
        <v>44</v>
      </c>
      <c r="BE26" s="108">
        <v>52</v>
      </c>
      <c r="BF26" s="108">
        <v>46</v>
      </c>
    </row>
    <row r="27" spans="1:58" x14ac:dyDescent="0.3">
      <c r="A27" s="9"/>
      <c r="B27" t="s">
        <v>206</v>
      </c>
      <c r="C27" s="95">
        <v>41</v>
      </c>
      <c r="D27" s="105">
        <v>44</v>
      </c>
      <c r="E27" s="106">
        <v>0.94403075400000003</v>
      </c>
      <c r="F27" s="96">
        <v>0.69477019630000003</v>
      </c>
      <c r="G27" s="96">
        <v>1.2827177521999999</v>
      </c>
      <c r="H27" s="96">
        <v>0.47481997790000002</v>
      </c>
      <c r="I27" s="98">
        <v>0.93181818179999998</v>
      </c>
      <c r="J27" s="96">
        <v>0.68611329219999995</v>
      </c>
      <c r="K27" s="96">
        <v>1.2655127568</v>
      </c>
      <c r="L27" s="96">
        <v>1.1182745585</v>
      </c>
      <c r="M27" s="96">
        <v>0.82300691079999999</v>
      </c>
      <c r="N27" s="96">
        <v>1.5194744682000001</v>
      </c>
      <c r="O27" s="105">
        <v>31</v>
      </c>
      <c r="P27" s="105">
        <v>33</v>
      </c>
      <c r="Q27" s="106">
        <v>0.94025850929999999</v>
      </c>
      <c r="R27" s="96">
        <v>0.6609849605</v>
      </c>
      <c r="S27" s="96">
        <v>1.3375282604000001</v>
      </c>
      <c r="T27" s="96">
        <v>0.59351709539999997</v>
      </c>
      <c r="U27" s="98">
        <v>0.93939393940000004</v>
      </c>
      <c r="V27" s="96">
        <v>0.66064392189999999</v>
      </c>
      <c r="W27" s="96">
        <v>1.3357588622000001</v>
      </c>
      <c r="X27" s="96">
        <v>1.1007300416000001</v>
      </c>
      <c r="Y27" s="96">
        <v>0.77379358529999998</v>
      </c>
      <c r="Z27" s="96">
        <v>1.5658008123</v>
      </c>
      <c r="AA27" s="105">
        <v>39</v>
      </c>
      <c r="AB27" s="105">
        <v>41</v>
      </c>
      <c r="AC27" s="106">
        <v>0.94757396810000005</v>
      </c>
      <c r="AD27" s="96">
        <v>0.69197233049999995</v>
      </c>
      <c r="AE27" s="96">
        <v>1.2975900704000001</v>
      </c>
      <c r="AF27" s="96">
        <v>0.40540104669999999</v>
      </c>
      <c r="AG27" s="98">
        <v>0.95121951220000001</v>
      </c>
      <c r="AH27" s="96">
        <v>0.69499138100000002</v>
      </c>
      <c r="AI27" s="96">
        <v>1.3019133547999999</v>
      </c>
      <c r="AJ27" s="96">
        <v>1.1427605805000001</v>
      </c>
      <c r="AK27" s="96">
        <v>0.83450868079999996</v>
      </c>
      <c r="AL27" s="96">
        <v>1.564874967</v>
      </c>
      <c r="AM27" s="96">
        <v>0.97430559510000003</v>
      </c>
      <c r="AN27" s="96">
        <v>1.0077802632999999</v>
      </c>
      <c r="AO27" s="96">
        <v>0.62885046649999998</v>
      </c>
      <c r="AP27" s="96">
        <v>1.6150438193000001</v>
      </c>
      <c r="AQ27" s="96">
        <v>0.98657844309999998</v>
      </c>
      <c r="AR27" s="96">
        <v>0.99600410829999997</v>
      </c>
      <c r="AS27" s="96">
        <v>0.62469010690000004</v>
      </c>
      <c r="AT27" s="96">
        <v>1.5880260831999999</v>
      </c>
      <c r="AU27" s="95" t="s">
        <v>28</v>
      </c>
      <c r="AV27" s="95" t="s">
        <v>28</v>
      </c>
      <c r="AW27" s="95" t="s">
        <v>28</v>
      </c>
      <c r="AX27" s="95" t="s">
        <v>28</v>
      </c>
      <c r="AY27" s="95" t="s">
        <v>28</v>
      </c>
      <c r="AZ27" s="95" t="s">
        <v>28</v>
      </c>
      <c r="BA27" s="95" t="s">
        <v>28</v>
      </c>
      <c r="BB27" s="95" t="s">
        <v>28</v>
      </c>
      <c r="BC27" s="107" t="s">
        <v>28</v>
      </c>
      <c r="BD27" s="108">
        <v>41</v>
      </c>
      <c r="BE27" s="108">
        <v>31</v>
      </c>
      <c r="BF27" s="108">
        <v>39</v>
      </c>
    </row>
    <row r="28" spans="1:58" x14ac:dyDescent="0.3">
      <c r="A28" s="9"/>
      <c r="B28" t="s">
        <v>73</v>
      </c>
      <c r="C28" s="95">
        <v>78</v>
      </c>
      <c r="D28" s="105">
        <v>82</v>
      </c>
      <c r="E28" s="106">
        <v>0.95561407440000001</v>
      </c>
      <c r="F28" s="96">
        <v>0.76490812870000002</v>
      </c>
      <c r="G28" s="96">
        <v>1.1938665900000001</v>
      </c>
      <c r="H28" s="96">
        <v>0.27498433169999997</v>
      </c>
      <c r="I28" s="98">
        <v>0.95121951220000001</v>
      </c>
      <c r="J28" s="96">
        <v>0.7619055803</v>
      </c>
      <c r="K28" s="96">
        <v>1.1875730848999999</v>
      </c>
      <c r="L28" s="96">
        <v>1.1319958619999999</v>
      </c>
      <c r="M28" s="96">
        <v>0.90609050199999996</v>
      </c>
      <c r="N28" s="96">
        <v>1.4142236661000001</v>
      </c>
      <c r="O28" s="105">
        <v>75</v>
      </c>
      <c r="P28" s="105">
        <v>76</v>
      </c>
      <c r="Q28" s="106">
        <v>0.98747890419999995</v>
      </c>
      <c r="R28" s="96">
        <v>0.78698594290000001</v>
      </c>
      <c r="S28" s="96">
        <v>1.23904956</v>
      </c>
      <c r="T28" s="96">
        <v>0.2105556723</v>
      </c>
      <c r="U28" s="98">
        <v>0.98684210530000005</v>
      </c>
      <c r="V28" s="96">
        <v>0.78697218560000004</v>
      </c>
      <c r="W28" s="96">
        <v>1.2374736472000001</v>
      </c>
      <c r="X28" s="96">
        <v>1.1560094214000001</v>
      </c>
      <c r="Y28" s="96">
        <v>0.92129883550000002</v>
      </c>
      <c r="Z28" s="96">
        <v>1.4505150021</v>
      </c>
      <c r="AA28" s="105">
        <v>47</v>
      </c>
      <c r="AB28" s="105">
        <v>55</v>
      </c>
      <c r="AC28" s="106">
        <v>0.85876848390000005</v>
      </c>
      <c r="AD28" s="96">
        <v>0.64486493629999997</v>
      </c>
      <c r="AE28" s="96">
        <v>1.1436244513</v>
      </c>
      <c r="AF28" s="96">
        <v>0.81052083320000001</v>
      </c>
      <c r="AG28" s="98">
        <v>0.85454545449999997</v>
      </c>
      <c r="AH28" s="96">
        <v>0.64205859279999999</v>
      </c>
      <c r="AI28" s="96">
        <v>1.1373540392000001</v>
      </c>
      <c r="AJ28" s="96">
        <v>1.0356624433999999</v>
      </c>
      <c r="AK28" s="96">
        <v>0.77769784070000003</v>
      </c>
      <c r="AL28" s="96">
        <v>1.3791946442</v>
      </c>
      <c r="AM28" s="96">
        <v>0.45284436649999998</v>
      </c>
      <c r="AN28" s="96">
        <v>0.86965754930000005</v>
      </c>
      <c r="AO28" s="96">
        <v>0.60393735179999997</v>
      </c>
      <c r="AP28" s="96">
        <v>1.2522892497</v>
      </c>
      <c r="AQ28" s="96">
        <v>0.83927646150000002</v>
      </c>
      <c r="AR28" s="96">
        <v>1.0333448728000001</v>
      </c>
      <c r="AS28" s="96">
        <v>0.75263496860000001</v>
      </c>
      <c r="AT28" s="96">
        <v>1.4187510157000001</v>
      </c>
      <c r="AU28" s="95" t="s">
        <v>28</v>
      </c>
      <c r="AV28" s="95" t="s">
        <v>28</v>
      </c>
      <c r="AW28" s="95" t="s">
        <v>28</v>
      </c>
      <c r="AX28" s="95" t="s">
        <v>28</v>
      </c>
      <c r="AY28" s="95" t="s">
        <v>28</v>
      </c>
      <c r="AZ28" s="95" t="s">
        <v>28</v>
      </c>
      <c r="BA28" s="95" t="s">
        <v>28</v>
      </c>
      <c r="BB28" s="95" t="s">
        <v>28</v>
      </c>
      <c r="BC28" s="107" t="s">
        <v>28</v>
      </c>
      <c r="BD28" s="108">
        <v>78</v>
      </c>
      <c r="BE28" s="108">
        <v>75</v>
      </c>
      <c r="BF28" s="108">
        <v>47</v>
      </c>
    </row>
    <row r="29" spans="1:58" x14ac:dyDescent="0.3">
      <c r="A29" s="9"/>
      <c r="B29" t="s">
        <v>76</v>
      </c>
      <c r="C29" s="95">
        <v>18</v>
      </c>
      <c r="D29" s="105">
        <v>20</v>
      </c>
      <c r="E29" s="106">
        <v>0.9328357638</v>
      </c>
      <c r="F29" s="96">
        <v>0.58752311800000001</v>
      </c>
      <c r="G29" s="96">
        <v>1.4811035269999999</v>
      </c>
      <c r="H29" s="96">
        <v>0.67204570090000004</v>
      </c>
      <c r="I29" s="98">
        <v>0.9</v>
      </c>
      <c r="J29" s="96">
        <v>0.56703828410000001</v>
      </c>
      <c r="K29" s="96">
        <v>1.4284749773000001</v>
      </c>
      <c r="L29" s="96">
        <v>1.1050132609000001</v>
      </c>
      <c r="M29" s="96">
        <v>0.69596477919999999</v>
      </c>
      <c r="N29" s="96">
        <v>1.7544771562000001</v>
      </c>
      <c r="O29" s="105">
        <v>18</v>
      </c>
      <c r="P29" s="105">
        <v>20</v>
      </c>
      <c r="Q29" s="106">
        <v>0.91199035260000005</v>
      </c>
      <c r="R29" s="96">
        <v>0.57441460550000001</v>
      </c>
      <c r="S29" s="96">
        <v>1.4479548312999999</v>
      </c>
      <c r="T29" s="96">
        <v>0.78140621139999999</v>
      </c>
      <c r="U29" s="98">
        <v>0.9</v>
      </c>
      <c r="V29" s="96">
        <v>0.56703828410000001</v>
      </c>
      <c r="W29" s="96">
        <v>1.4284749773000001</v>
      </c>
      <c r="X29" s="96">
        <v>1.0676374303</v>
      </c>
      <c r="Y29" s="96">
        <v>0.67244848769999999</v>
      </c>
      <c r="Z29" s="96">
        <v>1.6950736057</v>
      </c>
      <c r="AA29" s="105">
        <v>31</v>
      </c>
      <c r="AB29" s="105">
        <v>34</v>
      </c>
      <c r="AC29" s="106">
        <v>0.91910114220000005</v>
      </c>
      <c r="AD29" s="96">
        <v>0.64605986739999999</v>
      </c>
      <c r="AE29" s="96">
        <v>1.3075365802000001</v>
      </c>
      <c r="AF29" s="96">
        <v>0.56708633350000004</v>
      </c>
      <c r="AG29" s="98">
        <v>0.91176470590000003</v>
      </c>
      <c r="AH29" s="96">
        <v>0.6412132183</v>
      </c>
      <c r="AI29" s="96">
        <v>1.2964718368000001</v>
      </c>
      <c r="AJ29" s="96">
        <v>1.1084227618</v>
      </c>
      <c r="AK29" s="96">
        <v>0.77913891040000005</v>
      </c>
      <c r="AL29" s="96">
        <v>1.5768703148000001</v>
      </c>
      <c r="AM29" s="96">
        <v>0.97909059899999995</v>
      </c>
      <c r="AN29" s="96">
        <v>1.0077970008999999</v>
      </c>
      <c r="AO29" s="96">
        <v>0.56380497439999999</v>
      </c>
      <c r="AP29" s="96">
        <v>1.8014292904</v>
      </c>
      <c r="AQ29" s="96">
        <v>0.94594673650000005</v>
      </c>
      <c r="AR29" s="96">
        <v>0.97765371779999999</v>
      </c>
      <c r="AS29" s="96">
        <v>0.50867978540000003</v>
      </c>
      <c r="AT29" s="96">
        <v>1.8789950365000001</v>
      </c>
      <c r="AU29" s="95" t="s">
        <v>28</v>
      </c>
      <c r="AV29" s="95" t="s">
        <v>28</v>
      </c>
      <c r="AW29" s="95" t="s">
        <v>28</v>
      </c>
      <c r="AX29" s="95" t="s">
        <v>28</v>
      </c>
      <c r="AY29" s="95" t="s">
        <v>28</v>
      </c>
      <c r="AZ29" s="95" t="s">
        <v>28</v>
      </c>
      <c r="BA29" s="95" t="s">
        <v>28</v>
      </c>
      <c r="BB29" s="95" t="s">
        <v>28</v>
      </c>
      <c r="BC29" s="107" t="s">
        <v>28</v>
      </c>
      <c r="BD29" s="108">
        <v>18</v>
      </c>
      <c r="BE29" s="108">
        <v>18</v>
      </c>
      <c r="BF29" s="108">
        <v>31</v>
      </c>
    </row>
    <row r="30" spans="1:58" x14ac:dyDescent="0.3">
      <c r="A30" s="9"/>
      <c r="B30" t="s">
        <v>72</v>
      </c>
      <c r="C30" s="95">
        <v>60</v>
      </c>
      <c r="D30" s="105">
        <v>69</v>
      </c>
      <c r="E30" s="106">
        <v>0.87704429490000002</v>
      </c>
      <c r="F30" s="96">
        <v>0.68057657230000002</v>
      </c>
      <c r="G30" s="96">
        <v>1.1302279958000001</v>
      </c>
      <c r="H30" s="96">
        <v>0.76791709239999995</v>
      </c>
      <c r="I30" s="98">
        <v>0.86956521740000003</v>
      </c>
      <c r="J30" s="96">
        <v>0.67516902990000005</v>
      </c>
      <c r="K30" s="96">
        <v>1.1199323929</v>
      </c>
      <c r="L30" s="96">
        <v>1.0389241214</v>
      </c>
      <c r="M30" s="96">
        <v>0.80619350869999995</v>
      </c>
      <c r="N30" s="96">
        <v>1.3388390236000001</v>
      </c>
      <c r="O30" s="105">
        <v>56</v>
      </c>
      <c r="P30" s="105">
        <v>61</v>
      </c>
      <c r="Q30" s="106">
        <v>0.92496689629999995</v>
      </c>
      <c r="R30" s="96">
        <v>0.71144789470000003</v>
      </c>
      <c r="S30" s="96">
        <v>1.2025669984</v>
      </c>
      <c r="T30" s="96">
        <v>0.55233677160000005</v>
      </c>
      <c r="U30" s="98">
        <v>0.91803278690000001</v>
      </c>
      <c r="V30" s="96">
        <v>0.70649908090000002</v>
      </c>
      <c r="W30" s="96">
        <v>1.1929020441</v>
      </c>
      <c r="X30" s="96">
        <v>1.0828286478</v>
      </c>
      <c r="Y30" s="96">
        <v>0.83286890039999995</v>
      </c>
      <c r="Z30" s="96">
        <v>1.4078060544</v>
      </c>
      <c r="AA30" s="105">
        <v>58</v>
      </c>
      <c r="AB30" s="105">
        <v>62</v>
      </c>
      <c r="AC30" s="106">
        <v>0.93756062630000003</v>
      </c>
      <c r="AD30" s="96">
        <v>0.7243639784</v>
      </c>
      <c r="AE30" s="96">
        <v>1.2135058537000001</v>
      </c>
      <c r="AF30" s="96">
        <v>0.35076590229999999</v>
      </c>
      <c r="AG30" s="98">
        <v>0.93548387099999997</v>
      </c>
      <c r="AH30" s="96">
        <v>0.72321606679999995</v>
      </c>
      <c r="AI30" s="96">
        <v>1.2100534168999999</v>
      </c>
      <c r="AJ30" s="96">
        <v>1.1306846342000001</v>
      </c>
      <c r="AK30" s="96">
        <v>0.87357254240000004</v>
      </c>
      <c r="AL30" s="96">
        <v>1.4634706107</v>
      </c>
      <c r="AM30" s="96">
        <v>0.94245532659999998</v>
      </c>
      <c r="AN30" s="96">
        <v>1.0136153305</v>
      </c>
      <c r="AO30" s="96">
        <v>0.70210701679999998</v>
      </c>
      <c r="AP30" s="96">
        <v>1.4633325312000001</v>
      </c>
      <c r="AQ30" s="96">
        <v>0.77463111529999995</v>
      </c>
      <c r="AR30" s="96">
        <v>1.0546410274</v>
      </c>
      <c r="AS30" s="96">
        <v>0.73273389209999995</v>
      </c>
      <c r="AT30" s="96">
        <v>1.5179694958000001</v>
      </c>
      <c r="AU30" s="95" t="s">
        <v>28</v>
      </c>
      <c r="AV30" s="95" t="s">
        <v>28</v>
      </c>
      <c r="AW30" s="95" t="s">
        <v>28</v>
      </c>
      <c r="AX30" s="95" t="s">
        <v>28</v>
      </c>
      <c r="AY30" s="95" t="s">
        <v>28</v>
      </c>
      <c r="AZ30" s="95" t="s">
        <v>28</v>
      </c>
      <c r="BA30" s="95" t="s">
        <v>28</v>
      </c>
      <c r="BB30" s="95" t="s">
        <v>28</v>
      </c>
      <c r="BC30" s="107" t="s">
        <v>28</v>
      </c>
      <c r="BD30" s="108">
        <v>60</v>
      </c>
      <c r="BE30" s="108">
        <v>56</v>
      </c>
      <c r="BF30" s="108">
        <v>58</v>
      </c>
    </row>
    <row r="31" spans="1:58" x14ac:dyDescent="0.3">
      <c r="A31" s="9"/>
      <c r="B31" t="s">
        <v>78</v>
      </c>
      <c r="C31" s="95">
        <v>54</v>
      </c>
      <c r="D31" s="105">
        <v>66</v>
      </c>
      <c r="E31" s="106">
        <v>0.82863421029999995</v>
      </c>
      <c r="F31" s="96">
        <v>0.63429220470000003</v>
      </c>
      <c r="G31" s="96">
        <v>1.0825210358999999</v>
      </c>
      <c r="H31" s="96">
        <v>0.89154613940000005</v>
      </c>
      <c r="I31" s="98">
        <v>0.81818181820000002</v>
      </c>
      <c r="J31" s="96">
        <v>0.62663690130000005</v>
      </c>
      <c r="K31" s="96">
        <v>1.0682765189000001</v>
      </c>
      <c r="L31" s="96">
        <v>0.98157877989999998</v>
      </c>
      <c r="M31" s="96">
        <v>0.75136623690000004</v>
      </c>
      <c r="N31" s="96">
        <v>1.2823265854999999</v>
      </c>
      <c r="O31" s="105">
        <v>42</v>
      </c>
      <c r="P31" s="105">
        <v>51</v>
      </c>
      <c r="Q31" s="106">
        <v>0.83228711919999998</v>
      </c>
      <c r="R31" s="96">
        <v>0.61478756940000001</v>
      </c>
      <c r="S31" s="96">
        <v>1.1267336610000001</v>
      </c>
      <c r="T31" s="96">
        <v>0.86637791210000004</v>
      </c>
      <c r="U31" s="98">
        <v>0.82352941180000006</v>
      </c>
      <c r="V31" s="96">
        <v>0.60860548869999997</v>
      </c>
      <c r="W31" s="96">
        <v>1.1143519154999999</v>
      </c>
      <c r="X31" s="96">
        <v>0.97433144849999997</v>
      </c>
      <c r="Y31" s="96">
        <v>0.71971180280000002</v>
      </c>
      <c r="Z31" s="96">
        <v>1.3190304339000001</v>
      </c>
      <c r="AA31" s="105">
        <v>35</v>
      </c>
      <c r="AB31" s="105">
        <v>43</v>
      </c>
      <c r="AC31" s="106">
        <v>0.81116767759999997</v>
      </c>
      <c r="AD31" s="96">
        <v>0.58212581210000003</v>
      </c>
      <c r="AE31" s="96">
        <v>1.1303278218999999</v>
      </c>
      <c r="AF31" s="96">
        <v>0.89667601279999998</v>
      </c>
      <c r="AG31" s="98">
        <v>0.81395348840000004</v>
      </c>
      <c r="AH31" s="96">
        <v>0.58441353760000003</v>
      </c>
      <c r="AI31" s="96">
        <v>1.1336497849</v>
      </c>
      <c r="AJ31" s="96">
        <v>0.97825655560000002</v>
      </c>
      <c r="AK31" s="96">
        <v>0.70203535910000003</v>
      </c>
      <c r="AL31" s="96">
        <v>1.3631591003000001</v>
      </c>
      <c r="AM31" s="96">
        <v>0.91058609530000001</v>
      </c>
      <c r="AN31" s="96">
        <v>0.97462481270000001</v>
      </c>
      <c r="AO31" s="96">
        <v>0.62232506700000001</v>
      </c>
      <c r="AP31" s="96">
        <v>1.5263623078999999</v>
      </c>
      <c r="AQ31" s="96">
        <v>0.9829426282</v>
      </c>
      <c r="AR31" s="96">
        <v>1.0044083491</v>
      </c>
      <c r="AS31" s="96">
        <v>0.67109728290000004</v>
      </c>
      <c r="AT31" s="96">
        <v>1.5032636212999999</v>
      </c>
      <c r="AU31" s="95" t="s">
        <v>28</v>
      </c>
      <c r="AV31" s="95" t="s">
        <v>28</v>
      </c>
      <c r="AW31" s="95" t="s">
        <v>28</v>
      </c>
      <c r="AX31" s="95" t="s">
        <v>28</v>
      </c>
      <c r="AY31" s="95" t="s">
        <v>28</v>
      </c>
      <c r="AZ31" s="95" t="s">
        <v>28</v>
      </c>
      <c r="BA31" s="95" t="s">
        <v>28</v>
      </c>
      <c r="BB31" s="95" t="s">
        <v>28</v>
      </c>
      <c r="BC31" s="107" t="s">
        <v>28</v>
      </c>
      <c r="BD31" s="108">
        <v>54</v>
      </c>
      <c r="BE31" s="108">
        <v>42</v>
      </c>
      <c r="BF31" s="108">
        <v>35</v>
      </c>
    </row>
    <row r="32" spans="1:58" x14ac:dyDescent="0.3">
      <c r="A32" s="9"/>
      <c r="B32" t="s">
        <v>183</v>
      </c>
      <c r="C32" s="95">
        <v>102</v>
      </c>
      <c r="D32" s="105">
        <v>113</v>
      </c>
      <c r="E32" s="106">
        <v>0.91172961500000005</v>
      </c>
      <c r="F32" s="96">
        <v>0.75033270429999999</v>
      </c>
      <c r="G32" s="96">
        <v>1.1078430755999999</v>
      </c>
      <c r="H32" s="96">
        <v>0.43873122930000003</v>
      </c>
      <c r="I32" s="98">
        <v>0.9026548673</v>
      </c>
      <c r="J32" s="96">
        <v>0.74343022969999994</v>
      </c>
      <c r="K32" s="96">
        <v>1.0959815418000001</v>
      </c>
      <c r="L32" s="96">
        <v>1.0800114596999999</v>
      </c>
      <c r="M32" s="96">
        <v>0.88882482910000005</v>
      </c>
      <c r="N32" s="96">
        <v>1.3123224227000001</v>
      </c>
      <c r="O32" s="105">
        <v>101</v>
      </c>
      <c r="P32" s="105">
        <v>111</v>
      </c>
      <c r="Q32" s="106">
        <v>0.91154969220000004</v>
      </c>
      <c r="R32" s="96">
        <v>0.74949059439999999</v>
      </c>
      <c r="S32" s="96">
        <v>1.1086501254000001</v>
      </c>
      <c r="T32" s="96">
        <v>0.5153958287</v>
      </c>
      <c r="U32" s="98">
        <v>0.90990990989999998</v>
      </c>
      <c r="V32" s="96">
        <v>0.74868766129999997</v>
      </c>
      <c r="W32" s="96">
        <v>1.1058497248000001</v>
      </c>
      <c r="X32" s="96">
        <v>1.0671215636</v>
      </c>
      <c r="Y32" s="96">
        <v>0.87740425099999997</v>
      </c>
      <c r="Z32" s="96">
        <v>1.2978606270999999</v>
      </c>
      <c r="AA32" s="105">
        <v>104</v>
      </c>
      <c r="AB32" s="105">
        <v>116</v>
      </c>
      <c r="AC32" s="106">
        <v>0.89452588450000003</v>
      </c>
      <c r="AD32" s="96">
        <v>0.73750158470000005</v>
      </c>
      <c r="AE32" s="96">
        <v>1.0849828320999999</v>
      </c>
      <c r="AF32" s="96">
        <v>0.44128268999999998</v>
      </c>
      <c r="AG32" s="98">
        <v>0.89655172409999995</v>
      </c>
      <c r="AH32" s="96">
        <v>0.73978951469999998</v>
      </c>
      <c r="AI32" s="96">
        <v>1.0865320176</v>
      </c>
      <c r="AJ32" s="96">
        <v>1.0787853544999999</v>
      </c>
      <c r="AK32" s="96">
        <v>0.88941630679999995</v>
      </c>
      <c r="AL32" s="96">
        <v>1.3084736947</v>
      </c>
      <c r="AM32" s="96">
        <v>0.89265437729999997</v>
      </c>
      <c r="AN32" s="96">
        <v>0.98132432290000005</v>
      </c>
      <c r="AO32" s="96">
        <v>0.74627336990000004</v>
      </c>
      <c r="AP32" s="96">
        <v>1.2904084018999999</v>
      </c>
      <c r="AQ32" s="96">
        <v>0.99887822100000001</v>
      </c>
      <c r="AR32" s="96">
        <v>0.99980265779999999</v>
      </c>
      <c r="AS32" s="96">
        <v>0.75932081849999999</v>
      </c>
      <c r="AT32" s="96">
        <v>1.3164466587999999</v>
      </c>
      <c r="AU32" s="95" t="s">
        <v>28</v>
      </c>
      <c r="AV32" s="95" t="s">
        <v>28</v>
      </c>
      <c r="AW32" s="95" t="s">
        <v>28</v>
      </c>
      <c r="AX32" s="95" t="s">
        <v>28</v>
      </c>
      <c r="AY32" s="95" t="s">
        <v>28</v>
      </c>
      <c r="AZ32" s="95" t="s">
        <v>28</v>
      </c>
      <c r="BA32" s="95" t="s">
        <v>28</v>
      </c>
      <c r="BB32" s="95" t="s">
        <v>28</v>
      </c>
      <c r="BC32" s="107" t="s">
        <v>28</v>
      </c>
      <c r="BD32" s="108">
        <v>102</v>
      </c>
      <c r="BE32" s="108">
        <v>101</v>
      </c>
      <c r="BF32" s="108">
        <v>104</v>
      </c>
    </row>
    <row r="33" spans="1:93" x14ac:dyDescent="0.3">
      <c r="A33" s="9"/>
      <c r="B33" t="s">
        <v>71</v>
      </c>
      <c r="C33" s="95">
        <v>247</v>
      </c>
      <c r="D33" s="105">
        <v>275</v>
      </c>
      <c r="E33" s="106">
        <v>0.91340351360000005</v>
      </c>
      <c r="F33" s="96">
        <v>0.80535506509999999</v>
      </c>
      <c r="G33" s="96">
        <v>1.035948012</v>
      </c>
      <c r="H33" s="96">
        <v>0.2198696507</v>
      </c>
      <c r="I33" s="98">
        <v>0.89818181819999998</v>
      </c>
      <c r="J33" s="96">
        <v>0.79287295130000002</v>
      </c>
      <c r="K33" s="96">
        <v>1.0174777398999999</v>
      </c>
      <c r="L33" s="96">
        <v>1.0819943168999999</v>
      </c>
      <c r="M33" s="96">
        <v>0.95400290300000001</v>
      </c>
      <c r="N33" s="96">
        <v>1.2271573789000001</v>
      </c>
      <c r="O33" s="105">
        <v>290</v>
      </c>
      <c r="P33" s="105">
        <v>313</v>
      </c>
      <c r="Q33" s="106">
        <v>0.9381472381</v>
      </c>
      <c r="R33" s="96">
        <v>0.83510372990000004</v>
      </c>
      <c r="S33" s="96">
        <v>1.0539052921000001</v>
      </c>
      <c r="T33" s="96">
        <v>0.1143738851</v>
      </c>
      <c r="U33" s="98">
        <v>0.92651757189999995</v>
      </c>
      <c r="V33" s="96">
        <v>0.82578955359999995</v>
      </c>
      <c r="W33" s="96">
        <v>1.0395321754</v>
      </c>
      <c r="X33" s="96">
        <v>1.0982584450999999</v>
      </c>
      <c r="Y33" s="96">
        <v>0.9776287629</v>
      </c>
      <c r="Z33" s="96">
        <v>1.2337726322</v>
      </c>
      <c r="AA33" s="105">
        <v>212</v>
      </c>
      <c r="AB33" s="105">
        <v>235</v>
      </c>
      <c r="AC33" s="106">
        <v>0.91378084140000004</v>
      </c>
      <c r="AD33" s="96">
        <v>0.79771243589999996</v>
      </c>
      <c r="AE33" s="96">
        <v>1.0467373811</v>
      </c>
      <c r="AF33" s="96">
        <v>0.16107972200000001</v>
      </c>
      <c r="AG33" s="98">
        <v>0.90212765959999996</v>
      </c>
      <c r="AH33" s="96">
        <v>0.78851005659999995</v>
      </c>
      <c r="AI33" s="96">
        <v>1.0321165942999999</v>
      </c>
      <c r="AJ33" s="96">
        <v>1.1020065556</v>
      </c>
      <c r="AK33" s="96">
        <v>0.96202972750000004</v>
      </c>
      <c r="AL33" s="96">
        <v>1.2623502308000001</v>
      </c>
      <c r="AM33" s="96">
        <v>0.77087561589999998</v>
      </c>
      <c r="AN33" s="96">
        <v>0.97402710820000005</v>
      </c>
      <c r="AO33" s="96">
        <v>0.81593328089999995</v>
      </c>
      <c r="AP33" s="96">
        <v>1.1627529232</v>
      </c>
      <c r="AQ33" s="96">
        <v>0.75755361580000002</v>
      </c>
      <c r="AR33" s="96">
        <v>1.0270895875999999</v>
      </c>
      <c r="AS33" s="96">
        <v>0.86677186409999996</v>
      </c>
      <c r="AT33" s="96">
        <v>1.2170596032000001</v>
      </c>
      <c r="AU33" s="95" t="s">
        <v>28</v>
      </c>
      <c r="AV33" s="95" t="s">
        <v>28</v>
      </c>
      <c r="AW33" s="95" t="s">
        <v>28</v>
      </c>
      <c r="AX33" s="95" t="s">
        <v>28</v>
      </c>
      <c r="AY33" s="95" t="s">
        <v>28</v>
      </c>
      <c r="AZ33" s="95" t="s">
        <v>28</v>
      </c>
      <c r="BA33" s="95" t="s">
        <v>28</v>
      </c>
      <c r="BB33" s="95" t="s">
        <v>28</v>
      </c>
      <c r="BC33" s="107" t="s">
        <v>28</v>
      </c>
      <c r="BD33" s="108">
        <v>247</v>
      </c>
      <c r="BE33" s="108">
        <v>290</v>
      </c>
      <c r="BF33" s="108">
        <v>212</v>
      </c>
    </row>
    <row r="34" spans="1:93" x14ac:dyDescent="0.3">
      <c r="A34" s="9"/>
      <c r="B34" t="s">
        <v>77</v>
      </c>
      <c r="C34" s="95">
        <v>110</v>
      </c>
      <c r="D34" s="105">
        <v>141</v>
      </c>
      <c r="E34" s="106">
        <v>0.79259370699999998</v>
      </c>
      <c r="F34" s="96">
        <v>0.65697518740000005</v>
      </c>
      <c r="G34" s="96">
        <v>0.95620777830000003</v>
      </c>
      <c r="H34" s="96">
        <v>0.51014715389999998</v>
      </c>
      <c r="I34" s="98">
        <v>0.78014184399999997</v>
      </c>
      <c r="J34" s="96">
        <v>0.64716450540000003</v>
      </c>
      <c r="K34" s="96">
        <v>0.94044295030000002</v>
      </c>
      <c r="L34" s="96">
        <v>0.93888612630000001</v>
      </c>
      <c r="M34" s="96">
        <v>0.778235915</v>
      </c>
      <c r="N34" s="96">
        <v>1.1326991483</v>
      </c>
      <c r="O34" s="105">
        <v>94</v>
      </c>
      <c r="P34" s="105">
        <v>114</v>
      </c>
      <c r="Q34" s="106">
        <v>0.8349036621</v>
      </c>
      <c r="R34" s="96">
        <v>0.6816075748</v>
      </c>
      <c r="S34" s="96">
        <v>1.0226766115999999</v>
      </c>
      <c r="T34" s="96">
        <v>0.82516242979999999</v>
      </c>
      <c r="U34" s="98">
        <v>0.82456140349999996</v>
      </c>
      <c r="V34" s="96">
        <v>0.67364061959999999</v>
      </c>
      <c r="W34" s="96">
        <v>1.0092941079</v>
      </c>
      <c r="X34" s="96">
        <v>0.97739455009999998</v>
      </c>
      <c r="Y34" s="96">
        <v>0.79793580880000003</v>
      </c>
      <c r="Z34" s="96">
        <v>1.1972142321000001</v>
      </c>
      <c r="AA34" s="105">
        <v>77</v>
      </c>
      <c r="AB34" s="105">
        <v>101</v>
      </c>
      <c r="AC34" s="106">
        <v>0.76826573099999995</v>
      </c>
      <c r="AD34" s="96">
        <v>0.61403500479999995</v>
      </c>
      <c r="AE34" s="96">
        <v>0.96123548140000004</v>
      </c>
      <c r="AF34" s="96">
        <v>0.50441488109999999</v>
      </c>
      <c r="AG34" s="98">
        <v>0.76237623759999995</v>
      </c>
      <c r="AH34" s="96">
        <v>0.60976983019999997</v>
      </c>
      <c r="AI34" s="96">
        <v>0.95317527840000005</v>
      </c>
      <c r="AJ34" s="96">
        <v>0.92651742479999999</v>
      </c>
      <c r="AK34" s="96">
        <v>0.7405173867</v>
      </c>
      <c r="AL34" s="96">
        <v>1.1592361690999999</v>
      </c>
      <c r="AM34" s="96">
        <v>0.58839243789999995</v>
      </c>
      <c r="AN34" s="96">
        <v>0.92018488590000003</v>
      </c>
      <c r="AO34" s="96">
        <v>0.68083244779999996</v>
      </c>
      <c r="AP34" s="96">
        <v>1.2436837093999999</v>
      </c>
      <c r="AQ34" s="96">
        <v>0.71119706019999995</v>
      </c>
      <c r="AR34" s="96">
        <v>1.0533816439999999</v>
      </c>
      <c r="AS34" s="96">
        <v>0.79988021470000004</v>
      </c>
      <c r="AT34" s="96">
        <v>1.3872238212000001</v>
      </c>
      <c r="AU34" s="95" t="s">
        <v>28</v>
      </c>
      <c r="AV34" s="95" t="s">
        <v>28</v>
      </c>
      <c r="AW34" s="95" t="s">
        <v>28</v>
      </c>
      <c r="AX34" s="95" t="s">
        <v>28</v>
      </c>
      <c r="AY34" s="95" t="s">
        <v>28</v>
      </c>
      <c r="AZ34" s="95" t="s">
        <v>28</v>
      </c>
      <c r="BA34" s="95" t="s">
        <v>28</v>
      </c>
      <c r="BB34" s="95" t="s">
        <v>28</v>
      </c>
      <c r="BC34" s="107" t="s">
        <v>28</v>
      </c>
      <c r="BD34" s="108">
        <v>110</v>
      </c>
      <c r="BE34" s="108">
        <v>94</v>
      </c>
      <c r="BF34" s="108">
        <v>77</v>
      </c>
    </row>
    <row r="35" spans="1:93" x14ac:dyDescent="0.3">
      <c r="A35" s="9"/>
      <c r="B35" t="s">
        <v>79</v>
      </c>
      <c r="C35" s="95">
        <v>174</v>
      </c>
      <c r="D35" s="105">
        <v>221</v>
      </c>
      <c r="E35" s="106">
        <v>0.80633606459999996</v>
      </c>
      <c r="F35" s="96">
        <v>0.69430078409999996</v>
      </c>
      <c r="G35" s="96">
        <v>0.9364498269</v>
      </c>
      <c r="H35" s="96">
        <v>0.54784389150000001</v>
      </c>
      <c r="I35" s="98">
        <v>0.78733031669999998</v>
      </c>
      <c r="J35" s="96">
        <v>0.67862140209999999</v>
      </c>
      <c r="K35" s="96">
        <v>0.91345340090000005</v>
      </c>
      <c r="L35" s="96">
        <v>0.95516496979999999</v>
      </c>
      <c r="M35" s="96">
        <v>0.82245085709999999</v>
      </c>
      <c r="N35" s="96">
        <v>1.1092943871000001</v>
      </c>
      <c r="O35" s="105">
        <v>168</v>
      </c>
      <c r="P35" s="105">
        <v>200</v>
      </c>
      <c r="Q35" s="106">
        <v>0.85018294969999997</v>
      </c>
      <c r="R35" s="96">
        <v>0.73017920209999998</v>
      </c>
      <c r="S35" s="96">
        <v>0.98990911520000002</v>
      </c>
      <c r="T35" s="96">
        <v>0.95142153419999997</v>
      </c>
      <c r="U35" s="98">
        <v>0.84</v>
      </c>
      <c r="V35" s="96">
        <v>0.72211715300000001</v>
      </c>
      <c r="W35" s="96">
        <v>0.9771267682</v>
      </c>
      <c r="X35" s="96">
        <v>0.99528151490000005</v>
      </c>
      <c r="Y35" s="96">
        <v>0.85479703250000005</v>
      </c>
      <c r="Z35" s="96">
        <v>1.1588543902999999</v>
      </c>
      <c r="AA35" s="105">
        <v>120</v>
      </c>
      <c r="AB35" s="105">
        <v>150</v>
      </c>
      <c r="AC35" s="106">
        <v>0.80093458849999999</v>
      </c>
      <c r="AD35" s="96">
        <v>0.66911906269999999</v>
      </c>
      <c r="AE35" s="96">
        <v>0.9587175899</v>
      </c>
      <c r="AF35" s="96">
        <v>0.70543755239999995</v>
      </c>
      <c r="AG35" s="98">
        <v>0.8</v>
      </c>
      <c r="AH35" s="96">
        <v>0.66893862420000005</v>
      </c>
      <c r="AI35" s="96">
        <v>0.95673949280000004</v>
      </c>
      <c r="AJ35" s="96">
        <v>0.96591559719999998</v>
      </c>
      <c r="AK35" s="96">
        <v>0.80694796840000005</v>
      </c>
      <c r="AL35" s="96">
        <v>1.1561996281</v>
      </c>
      <c r="AM35" s="96">
        <v>0.61761738290000001</v>
      </c>
      <c r="AN35" s="96">
        <v>0.9420732195</v>
      </c>
      <c r="AO35" s="96">
        <v>0.7453181458</v>
      </c>
      <c r="AP35" s="96">
        <v>1.1907692785999999</v>
      </c>
      <c r="AQ35" s="96">
        <v>0.62448870400000001</v>
      </c>
      <c r="AR35" s="96">
        <v>1.0543779286999999</v>
      </c>
      <c r="AS35" s="96">
        <v>0.85294015840000004</v>
      </c>
      <c r="AT35" s="96">
        <v>1.3033889959</v>
      </c>
      <c r="AU35" s="95" t="s">
        <v>28</v>
      </c>
      <c r="AV35" s="95" t="s">
        <v>28</v>
      </c>
      <c r="AW35" s="95" t="s">
        <v>28</v>
      </c>
      <c r="AX35" s="95" t="s">
        <v>28</v>
      </c>
      <c r="AY35" s="95" t="s">
        <v>28</v>
      </c>
      <c r="AZ35" s="95" t="s">
        <v>28</v>
      </c>
      <c r="BA35" s="95" t="s">
        <v>28</v>
      </c>
      <c r="BB35" s="95" t="s">
        <v>28</v>
      </c>
      <c r="BC35" s="107" t="s">
        <v>28</v>
      </c>
      <c r="BD35" s="108">
        <v>174</v>
      </c>
      <c r="BE35" s="108">
        <v>168</v>
      </c>
      <c r="BF35" s="108">
        <v>120</v>
      </c>
    </row>
    <row r="36" spans="1:93" x14ac:dyDescent="0.3">
      <c r="A36" s="9"/>
      <c r="B36" t="s">
        <v>80</v>
      </c>
      <c r="C36" s="95">
        <v>74</v>
      </c>
      <c r="D36" s="105">
        <v>130</v>
      </c>
      <c r="E36" s="106">
        <v>0.58958046870000003</v>
      </c>
      <c r="F36" s="96">
        <v>0.46912674189999998</v>
      </c>
      <c r="G36" s="96">
        <v>0.74096208559999999</v>
      </c>
      <c r="H36" s="96">
        <v>2.0806118999999999E-3</v>
      </c>
      <c r="I36" s="98">
        <v>0.56923076920000004</v>
      </c>
      <c r="J36" s="96">
        <v>0.453250402</v>
      </c>
      <c r="K36" s="96">
        <v>0.71488887209999996</v>
      </c>
      <c r="L36" s="96">
        <v>0.69840186410000005</v>
      </c>
      <c r="M36" s="96">
        <v>0.55571547639999996</v>
      </c>
      <c r="N36" s="96">
        <v>0.87772463509999998</v>
      </c>
      <c r="O36" s="105">
        <v>76</v>
      </c>
      <c r="P36" s="105">
        <v>125</v>
      </c>
      <c r="Q36" s="106">
        <v>0.62294811380000004</v>
      </c>
      <c r="R36" s="96">
        <v>0.49719246459999999</v>
      </c>
      <c r="S36" s="96">
        <v>0.78051133149999996</v>
      </c>
      <c r="T36" s="96">
        <v>6.0644541E-3</v>
      </c>
      <c r="U36" s="98">
        <v>0.60799999999999998</v>
      </c>
      <c r="V36" s="96">
        <v>0.48558366190000002</v>
      </c>
      <c r="W36" s="96">
        <v>0.76127767260000001</v>
      </c>
      <c r="X36" s="96">
        <v>0.7292650866</v>
      </c>
      <c r="Y36" s="96">
        <v>0.58204703999999996</v>
      </c>
      <c r="Z36" s="96">
        <v>0.91371921860000005</v>
      </c>
      <c r="AA36" s="105">
        <v>60</v>
      </c>
      <c r="AB36" s="105">
        <v>103</v>
      </c>
      <c r="AC36" s="106">
        <v>0.59295258969999998</v>
      </c>
      <c r="AD36" s="96">
        <v>0.46009208130000001</v>
      </c>
      <c r="AE36" s="96">
        <v>0.7641791456</v>
      </c>
      <c r="AF36" s="96">
        <v>9.5745290999999996E-3</v>
      </c>
      <c r="AG36" s="98">
        <v>0.58252427179999999</v>
      </c>
      <c r="AH36" s="96">
        <v>0.4522976997</v>
      </c>
      <c r="AI36" s="96">
        <v>0.75024597189999997</v>
      </c>
      <c r="AJ36" s="96">
        <v>0.7150922971</v>
      </c>
      <c r="AK36" s="96">
        <v>0.5548644345</v>
      </c>
      <c r="AL36" s="96">
        <v>0.92158906149999997</v>
      </c>
      <c r="AM36" s="96">
        <v>0.77506997499999997</v>
      </c>
      <c r="AN36" s="96">
        <v>0.95184908099999999</v>
      </c>
      <c r="AO36" s="96">
        <v>0.67852531490000001</v>
      </c>
      <c r="AP36" s="96">
        <v>1.3352732066999999</v>
      </c>
      <c r="AQ36" s="96">
        <v>0.73605231869999999</v>
      </c>
      <c r="AR36" s="96">
        <v>1.0565955740999999</v>
      </c>
      <c r="AS36" s="96">
        <v>0.76717176190000003</v>
      </c>
      <c r="AT36" s="96">
        <v>1.4552076374</v>
      </c>
      <c r="AU36" s="95">
        <v>1</v>
      </c>
      <c r="AV36" s="95" t="s">
        <v>28</v>
      </c>
      <c r="AW36" s="95" t="s">
        <v>28</v>
      </c>
      <c r="AX36" s="95" t="s">
        <v>28</v>
      </c>
      <c r="AY36" s="95" t="s">
        <v>28</v>
      </c>
      <c r="AZ36" s="95" t="s">
        <v>28</v>
      </c>
      <c r="BA36" s="95" t="s">
        <v>28</v>
      </c>
      <c r="BB36" s="95" t="s">
        <v>28</v>
      </c>
      <c r="BC36" s="107">
        <v>-1</v>
      </c>
      <c r="BD36" s="108">
        <v>74</v>
      </c>
      <c r="BE36" s="108">
        <v>76</v>
      </c>
      <c r="BF36" s="108">
        <v>60</v>
      </c>
      <c r="BQ36" s="46"/>
    </row>
    <row r="37" spans="1:93" s="3" customFormat="1" x14ac:dyDescent="0.3">
      <c r="A37" s="9"/>
      <c r="B37" s="3" t="s">
        <v>134</v>
      </c>
      <c r="C37" s="101">
        <v>125</v>
      </c>
      <c r="D37" s="102">
        <v>134</v>
      </c>
      <c r="E37" s="97">
        <v>0.92584447049999996</v>
      </c>
      <c r="F37" s="103">
        <v>0.77628948080000004</v>
      </c>
      <c r="G37" s="103">
        <v>1.1042117725</v>
      </c>
      <c r="H37" s="103">
        <v>0.30432817919999999</v>
      </c>
      <c r="I37" s="104">
        <v>0.93283582089999995</v>
      </c>
      <c r="J37" s="103">
        <v>0.78283716250000002</v>
      </c>
      <c r="K37" s="103">
        <v>1.1115755746</v>
      </c>
      <c r="L37" s="103">
        <v>1.0967315546</v>
      </c>
      <c r="M37" s="103">
        <v>0.91957255910000002</v>
      </c>
      <c r="N37" s="103">
        <v>1.3080208743999999</v>
      </c>
      <c r="O37" s="102">
        <v>140</v>
      </c>
      <c r="P37" s="102">
        <v>146</v>
      </c>
      <c r="Q37" s="97">
        <v>0.95393788739999996</v>
      </c>
      <c r="R37" s="103">
        <v>0.80761459560000004</v>
      </c>
      <c r="S37" s="103">
        <v>1.1267719752000001</v>
      </c>
      <c r="T37" s="103">
        <v>0.19371143660000001</v>
      </c>
      <c r="U37" s="104">
        <v>0.95890410960000005</v>
      </c>
      <c r="V37" s="103">
        <v>0.81252273050000001</v>
      </c>
      <c r="W37" s="103">
        <v>1.1316570686</v>
      </c>
      <c r="X37" s="103">
        <v>1.1167440444000001</v>
      </c>
      <c r="Y37" s="103">
        <v>0.94544812789999999</v>
      </c>
      <c r="Z37" s="103">
        <v>1.3190752871</v>
      </c>
      <c r="AA37" s="102">
        <v>112</v>
      </c>
      <c r="AB37" s="102">
        <v>121</v>
      </c>
      <c r="AC37" s="97">
        <v>0.91374565829999999</v>
      </c>
      <c r="AD37" s="103">
        <v>0.7585957901</v>
      </c>
      <c r="AE37" s="103">
        <v>1.1006271572999999</v>
      </c>
      <c r="AF37" s="103">
        <v>0.30646551849999998</v>
      </c>
      <c r="AG37" s="104">
        <v>0.92561983469999998</v>
      </c>
      <c r="AH37" s="103">
        <v>0.76913339199999997</v>
      </c>
      <c r="AI37" s="103">
        <v>1.1139447167000001</v>
      </c>
      <c r="AJ37" s="103">
        <v>1.1019641253000001</v>
      </c>
      <c r="AK37" s="103">
        <v>0.91485561520000003</v>
      </c>
      <c r="AL37" s="103">
        <v>1.3273405259</v>
      </c>
      <c r="AM37" s="103">
        <v>0.73419939700000003</v>
      </c>
      <c r="AN37" s="103">
        <v>0.95786703760000003</v>
      </c>
      <c r="AO37" s="103">
        <v>0.74712428870000003</v>
      </c>
      <c r="AP37" s="103">
        <v>1.2280543886999999</v>
      </c>
      <c r="AQ37" s="103">
        <v>0.80807152930000004</v>
      </c>
      <c r="AR37" s="103">
        <v>1.0303435596999999</v>
      </c>
      <c r="AS37" s="103">
        <v>0.80953553079999996</v>
      </c>
      <c r="AT37" s="103">
        <v>1.3113789458</v>
      </c>
      <c r="AU37" s="101" t="s">
        <v>28</v>
      </c>
      <c r="AV37" s="101" t="s">
        <v>28</v>
      </c>
      <c r="AW37" s="101" t="s">
        <v>28</v>
      </c>
      <c r="AX37" s="101" t="s">
        <v>28</v>
      </c>
      <c r="AY37" s="101" t="s">
        <v>28</v>
      </c>
      <c r="AZ37" s="101" t="s">
        <v>28</v>
      </c>
      <c r="BA37" s="101" t="s">
        <v>28</v>
      </c>
      <c r="BB37" s="101" t="s">
        <v>28</v>
      </c>
      <c r="BC37" s="99" t="s">
        <v>28</v>
      </c>
      <c r="BD37" s="100">
        <v>125</v>
      </c>
      <c r="BE37" s="100">
        <v>140</v>
      </c>
      <c r="BF37" s="100">
        <v>112</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5">
        <v>42</v>
      </c>
      <c r="D38" s="105">
        <v>46</v>
      </c>
      <c r="E38" s="106">
        <v>0.91889584319999995</v>
      </c>
      <c r="F38" s="96">
        <v>0.67874867270000006</v>
      </c>
      <c r="G38" s="96">
        <v>1.2440091664999999</v>
      </c>
      <c r="H38" s="96">
        <v>0.58322584769999997</v>
      </c>
      <c r="I38" s="98">
        <v>0.91304347829999999</v>
      </c>
      <c r="J38" s="96">
        <v>0.67475825919999999</v>
      </c>
      <c r="K38" s="96">
        <v>1.2354771237</v>
      </c>
      <c r="L38" s="96">
        <v>1.0885003894</v>
      </c>
      <c r="M38" s="96">
        <v>0.8040282258</v>
      </c>
      <c r="N38" s="96">
        <v>1.4736212729</v>
      </c>
      <c r="O38" s="105">
        <v>57</v>
      </c>
      <c r="P38" s="105">
        <v>62</v>
      </c>
      <c r="Q38" s="106">
        <v>0.92669836139999995</v>
      </c>
      <c r="R38" s="96">
        <v>0.7144248674</v>
      </c>
      <c r="S38" s="96">
        <v>1.2020436189000001</v>
      </c>
      <c r="T38" s="96">
        <v>0.53946751199999998</v>
      </c>
      <c r="U38" s="98">
        <v>0.91935483870000001</v>
      </c>
      <c r="V38" s="96">
        <v>0.70915107820000001</v>
      </c>
      <c r="W38" s="96">
        <v>1.1918663673000001</v>
      </c>
      <c r="X38" s="96">
        <v>1.0848556175999999</v>
      </c>
      <c r="Y38" s="96">
        <v>0.83635394539999997</v>
      </c>
      <c r="Z38" s="96">
        <v>1.4071933510000001</v>
      </c>
      <c r="AA38" s="105">
        <v>36</v>
      </c>
      <c r="AB38" s="105">
        <v>45</v>
      </c>
      <c r="AC38" s="106">
        <v>0.8003384778</v>
      </c>
      <c r="AD38" s="96">
        <v>0.57702338210000004</v>
      </c>
      <c r="AE38" s="96">
        <v>1.1100792425999999</v>
      </c>
      <c r="AF38" s="96">
        <v>0.83193459420000004</v>
      </c>
      <c r="AG38" s="98">
        <v>0.8</v>
      </c>
      <c r="AH38" s="96">
        <v>0.57706277930000005</v>
      </c>
      <c r="AI38" s="96">
        <v>1.1090647724</v>
      </c>
      <c r="AJ38" s="96">
        <v>0.96519669620000004</v>
      </c>
      <c r="AK38" s="96">
        <v>0.69588190189999999</v>
      </c>
      <c r="AL38" s="96">
        <v>1.338739605</v>
      </c>
      <c r="AM38" s="96">
        <v>0.49108384370000002</v>
      </c>
      <c r="AN38" s="96">
        <v>0.86364507710000005</v>
      </c>
      <c r="AO38" s="96">
        <v>0.56901356010000004</v>
      </c>
      <c r="AP38" s="96">
        <v>1.3108348755000001</v>
      </c>
      <c r="AQ38" s="96">
        <v>0.96683459640000002</v>
      </c>
      <c r="AR38" s="96">
        <v>1.0084911888999999</v>
      </c>
      <c r="AS38" s="96">
        <v>0.67697658039999997</v>
      </c>
      <c r="AT38" s="96">
        <v>1.5023480982999999</v>
      </c>
      <c r="AU38" s="95" t="s">
        <v>28</v>
      </c>
      <c r="AV38" s="95" t="s">
        <v>28</v>
      </c>
      <c r="AW38" s="95" t="s">
        <v>28</v>
      </c>
      <c r="AX38" s="95" t="s">
        <v>28</v>
      </c>
      <c r="AY38" s="95" t="s">
        <v>28</v>
      </c>
      <c r="AZ38" s="95" t="s">
        <v>28</v>
      </c>
      <c r="BA38" s="95" t="s">
        <v>28</v>
      </c>
      <c r="BB38" s="95" t="s">
        <v>28</v>
      </c>
      <c r="BC38" s="107" t="s">
        <v>28</v>
      </c>
      <c r="BD38" s="108">
        <v>42</v>
      </c>
      <c r="BE38" s="108">
        <v>57</v>
      </c>
      <c r="BF38" s="108">
        <v>36</v>
      </c>
    </row>
    <row r="39" spans="1:93" x14ac:dyDescent="0.3">
      <c r="A39" s="9"/>
      <c r="B39" t="s">
        <v>142</v>
      </c>
      <c r="C39" s="95">
        <v>72</v>
      </c>
      <c r="D39" s="105">
        <v>79</v>
      </c>
      <c r="E39" s="106">
        <v>0.91554248270000005</v>
      </c>
      <c r="F39" s="96">
        <v>0.72624878829999995</v>
      </c>
      <c r="G39" s="96">
        <v>1.154174783</v>
      </c>
      <c r="H39" s="96">
        <v>0.4923129248</v>
      </c>
      <c r="I39" s="98">
        <v>0.91139240509999997</v>
      </c>
      <c r="J39" s="96">
        <v>0.72341971670000005</v>
      </c>
      <c r="K39" s="96">
        <v>1.1482077371999999</v>
      </c>
      <c r="L39" s="96">
        <v>1.0845280848000001</v>
      </c>
      <c r="M39" s="96">
        <v>0.86029564140000003</v>
      </c>
      <c r="N39" s="96">
        <v>1.3672057719999999</v>
      </c>
      <c r="O39" s="105">
        <v>67</v>
      </c>
      <c r="P39" s="105">
        <v>73</v>
      </c>
      <c r="Q39" s="106">
        <v>0.92303144510000001</v>
      </c>
      <c r="R39" s="96">
        <v>0.72605347480000004</v>
      </c>
      <c r="S39" s="96">
        <v>1.1734494472999999</v>
      </c>
      <c r="T39" s="96">
        <v>0.52695942689999997</v>
      </c>
      <c r="U39" s="98">
        <v>0.9178082192</v>
      </c>
      <c r="V39" s="96">
        <v>0.72237236449999997</v>
      </c>
      <c r="W39" s="96">
        <v>1.1661187063</v>
      </c>
      <c r="X39" s="96">
        <v>1.0805628781000001</v>
      </c>
      <c r="Y39" s="96">
        <v>0.84996717779999997</v>
      </c>
      <c r="Z39" s="96">
        <v>1.3737190848</v>
      </c>
      <c r="AA39" s="105">
        <v>74</v>
      </c>
      <c r="AB39" s="105">
        <v>84</v>
      </c>
      <c r="AC39" s="106">
        <v>0.879738774</v>
      </c>
      <c r="AD39" s="96">
        <v>0.6999996866</v>
      </c>
      <c r="AE39" s="96">
        <v>1.1056295099</v>
      </c>
      <c r="AF39" s="96">
        <v>0.61187044489999998</v>
      </c>
      <c r="AG39" s="98">
        <v>0.88095238099999995</v>
      </c>
      <c r="AH39" s="96">
        <v>0.70145895540000003</v>
      </c>
      <c r="AI39" s="96">
        <v>1.1063756354000001</v>
      </c>
      <c r="AJ39" s="96">
        <v>1.0609523117999999</v>
      </c>
      <c r="AK39" s="96">
        <v>0.84418955679999996</v>
      </c>
      <c r="AL39" s="96">
        <v>1.3333732913</v>
      </c>
      <c r="AM39" s="96">
        <v>0.77575436040000001</v>
      </c>
      <c r="AN39" s="96">
        <v>0.95309729539999999</v>
      </c>
      <c r="AO39" s="96">
        <v>0.68484165549999998</v>
      </c>
      <c r="AP39" s="96">
        <v>1.3264299088</v>
      </c>
      <c r="AQ39" s="96">
        <v>0.96172265820000002</v>
      </c>
      <c r="AR39" s="96">
        <v>1.0081798088</v>
      </c>
      <c r="AS39" s="96">
        <v>0.72285014489999999</v>
      </c>
      <c r="AT39" s="96">
        <v>1.4061372665</v>
      </c>
      <c r="AU39" s="95" t="s">
        <v>28</v>
      </c>
      <c r="AV39" s="95" t="s">
        <v>28</v>
      </c>
      <c r="AW39" s="95" t="s">
        <v>28</v>
      </c>
      <c r="AX39" s="95" t="s">
        <v>28</v>
      </c>
      <c r="AY39" s="95" t="s">
        <v>28</v>
      </c>
      <c r="AZ39" s="95" t="s">
        <v>28</v>
      </c>
      <c r="BA39" s="95" t="s">
        <v>28</v>
      </c>
      <c r="BB39" s="95" t="s">
        <v>28</v>
      </c>
      <c r="BC39" s="107" t="s">
        <v>28</v>
      </c>
      <c r="BD39" s="108">
        <v>72</v>
      </c>
      <c r="BE39" s="108">
        <v>67</v>
      </c>
      <c r="BF39" s="108">
        <v>74</v>
      </c>
    </row>
    <row r="40" spans="1:93" x14ac:dyDescent="0.3">
      <c r="A40" s="9"/>
      <c r="B40" t="s">
        <v>138</v>
      </c>
      <c r="C40" s="95">
        <v>104</v>
      </c>
      <c r="D40" s="105">
        <v>113</v>
      </c>
      <c r="E40" s="106">
        <v>0.92100668050000001</v>
      </c>
      <c r="F40" s="96">
        <v>0.75937979929999999</v>
      </c>
      <c r="G40" s="96">
        <v>1.1170343303000001</v>
      </c>
      <c r="H40" s="96">
        <v>0.37635302799999998</v>
      </c>
      <c r="I40" s="98">
        <v>0.92035398229999998</v>
      </c>
      <c r="J40" s="96">
        <v>0.75942994429999999</v>
      </c>
      <c r="K40" s="96">
        <v>1.1153780004</v>
      </c>
      <c r="L40" s="96">
        <v>1.0910008330000001</v>
      </c>
      <c r="M40" s="96">
        <v>0.89954178520000005</v>
      </c>
      <c r="N40" s="96">
        <v>1.3232101466999999</v>
      </c>
      <c r="O40" s="105">
        <v>125</v>
      </c>
      <c r="P40" s="105">
        <v>136</v>
      </c>
      <c r="Q40" s="106">
        <v>0.91600525070000005</v>
      </c>
      <c r="R40" s="96">
        <v>0.76808671979999998</v>
      </c>
      <c r="S40" s="96">
        <v>1.0924100074</v>
      </c>
      <c r="T40" s="96">
        <v>0.43702210450000001</v>
      </c>
      <c r="U40" s="98">
        <v>0.91911764709999999</v>
      </c>
      <c r="V40" s="96">
        <v>0.77132485129999995</v>
      </c>
      <c r="W40" s="96">
        <v>1.0952288750000001</v>
      </c>
      <c r="X40" s="96">
        <v>1.0723375409</v>
      </c>
      <c r="Y40" s="96">
        <v>0.89917412990000001</v>
      </c>
      <c r="Z40" s="96">
        <v>1.2788488495000001</v>
      </c>
      <c r="AA40" s="105">
        <v>133</v>
      </c>
      <c r="AB40" s="105">
        <v>148</v>
      </c>
      <c r="AC40" s="106">
        <v>0.89214498720000002</v>
      </c>
      <c r="AD40" s="96">
        <v>0.75199506969999996</v>
      </c>
      <c r="AE40" s="96">
        <v>1.0584147559999999</v>
      </c>
      <c r="AF40" s="96">
        <v>0.40137906340000001</v>
      </c>
      <c r="AG40" s="98">
        <v>0.89864864860000004</v>
      </c>
      <c r="AH40" s="96">
        <v>0.75819582939999997</v>
      </c>
      <c r="AI40" s="96">
        <v>1.0651198046999999</v>
      </c>
      <c r="AJ40" s="96">
        <v>1.0759140265</v>
      </c>
      <c r="AK40" s="96">
        <v>0.90689524129999999</v>
      </c>
      <c r="AL40" s="96">
        <v>1.2764329769</v>
      </c>
      <c r="AM40" s="96">
        <v>0.83221096949999995</v>
      </c>
      <c r="AN40" s="96">
        <v>0.97395182680000003</v>
      </c>
      <c r="AO40" s="96">
        <v>0.76295428139999999</v>
      </c>
      <c r="AP40" s="96">
        <v>1.2433014455</v>
      </c>
      <c r="AQ40" s="96">
        <v>0.96727472569999995</v>
      </c>
      <c r="AR40" s="96">
        <v>0.99456960530000005</v>
      </c>
      <c r="AS40" s="96">
        <v>0.76676209049999999</v>
      </c>
      <c r="AT40" s="96">
        <v>1.2900594747</v>
      </c>
      <c r="AU40" s="95" t="s">
        <v>28</v>
      </c>
      <c r="AV40" s="95" t="s">
        <v>28</v>
      </c>
      <c r="AW40" s="95" t="s">
        <v>28</v>
      </c>
      <c r="AX40" s="95" t="s">
        <v>28</v>
      </c>
      <c r="AY40" s="95" t="s">
        <v>28</v>
      </c>
      <c r="AZ40" s="95" t="s">
        <v>28</v>
      </c>
      <c r="BA40" s="95" t="s">
        <v>28</v>
      </c>
      <c r="BB40" s="95" t="s">
        <v>28</v>
      </c>
      <c r="BC40" s="107" t="s">
        <v>28</v>
      </c>
      <c r="BD40" s="108">
        <v>104</v>
      </c>
      <c r="BE40" s="108">
        <v>125</v>
      </c>
      <c r="BF40" s="108">
        <v>133</v>
      </c>
    </row>
    <row r="41" spans="1:93" x14ac:dyDescent="0.3">
      <c r="A41" s="9"/>
      <c r="B41" t="s">
        <v>141</v>
      </c>
      <c r="C41" s="95">
        <v>59</v>
      </c>
      <c r="D41" s="105">
        <v>63</v>
      </c>
      <c r="E41" s="106">
        <v>0.94784683889999999</v>
      </c>
      <c r="F41" s="96">
        <v>0.73394803870000003</v>
      </c>
      <c r="G41" s="96">
        <v>1.2240834264</v>
      </c>
      <c r="H41" s="96">
        <v>0.37476156309999997</v>
      </c>
      <c r="I41" s="98">
        <v>0.93650793649999997</v>
      </c>
      <c r="J41" s="96">
        <v>0.72559529879999995</v>
      </c>
      <c r="K41" s="96">
        <v>1.2087276703000001</v>
      </c>
      <c r="L41" s="96">
        <v>1.1227949945</v>
      </c>
      <c r="M41" s="96">
        <v>0.86941597540000004</v>
      </c>
      <c r="N41" s="96">
        <v>1.4500177535000001</v>
      </c>
      <c r="O41" s="105">
        <v>65</v>
      </c>
      <c r="P41" s="105">
        <v>68</v>
      </c>
      <c r="Q41" s="106">
        <v>0.96548383930000004</v>
      </c>
      <c r="R41" s="96">
        <v>0.7566724319</v>
      </c>
      <c r="S41" s="96">
        <v>1.2319188657</v>
      </c>
      <c r="T41" s="96">
        <v>0.32472380200000001</v>
      </c>
      <c r="U41" s="98">
        <v>0.95588235290000001</v>
      </c>
      <c r="V41" s="96">
        <v>0.7495936285</v>
      </c>
      <c r="W41" s="96">
        <v>1.2189418878</v>
      </c>
      <c r="X41" s="96">
        <v>1.1302605146</v>
      </c>
      <c r="Y41" s="96">
        <v>0.88581179450000003</v>
      </c>
      <c r="Z41" s="96">
        <v>1.4421673303</v>
      </c>
      <c r="AA41" s="105">
        <v>54</v>
      </c>
      <c r="AB41" s="105">
        <v>61</v>
      </c>
      <c r="AC41" s="106">
        <v>0.88500440020000004</v>
      </c>
      <c r="AD41" s="96">
        <v>0.67740447520000002</v>
      </c>
      <c r="AE41" s="96">
        <v>1.1562261796</v>
      </c>
      <c r="AF41" s="96">
        <v>0.63296868569999998</v>
      </c>
      <c r="AG41" s="98">
        <v>0.88524590160000005</v>
      </c>
      <c r="AH41" s="96">
        <v>0.6780005818</v>
      </c>
      <c r="AI41" s="96">
        <v>1.1558401679999999</v>
      </c>
      <c r="AJ41" s="96">
        <v>1.0673025813000001</v>
      </c>
      <c r="AK41" s="96">
        <v>0.81694005680000004</v>
      </c>
      <c r="AL41" s="96">
        <v>1.3943921473000001</v>
      </c>
      <c r="AM41" s="96">
        <v>0.63643631040000004</v>
      </c>
      <c r="AN41" s="96">
        <v>0.91664341149999995</v>
      </c>
      <c r="AO41" s="96">
        <v>0.63895043330000001</v>
      </c>
      <c r="AP41" s="96">
        <v>1.3150239831999999</v>
      </c>
      <c r="AQ41" s="96">
        <v>0.91833649569999998</v>
      </c>
      <c r="AR41" s="96">
        <v>1.0186074371</v>
      </c>
      <c r="AS41" s="96">
        <v>0.71605613199999996</v>
      </c>
      <c r="AT41" s="96">
        <v>1.4489941007</v>
      </c>
      <c r="AU41" s="95" t="s">
        <v>28</v>
      </c>
      <c r="AV41" s="95" t="s">
        <v>28</v>
      </c>
      <c r="AW41" s="95" t="s">
        <v>28</v>
      </c>
      <c r="AX41" s="95" t="s">
        <v>28</v>
      </c>
      <c r="AY41" s="95" t="s">
        <v>28</v>
      </c>
      <c r="AZ41" s="95" t="s">
        <v>28</v>
      </c>
      <c r="BA41" s="95" t="s">
        <v>28</v>
      </c>
      <c r="BB41" s="95" t="s">
        <v>28</v>
      </c>
      <c r="BC41" s="107" t="s">
        <v>28</v>
      </c>
      <c r="BD41" s="108">
        <v>59</v>
      </c>
      <c r="BE41" s="108">
        <v>65</v>
      </c>
      <c r="BF41" s="108">
        <v>54</v>
      </c>
    </row>
    <row r="42" spans="1:93" x14ac:dyDescent="0.3">
      <c r="A42" s="9"/>
      <c r="B42" t="s">
        <v>135</v>
      </c>
      <c r="C42" s="95">
        <v>184</v>
      </c>
      <c r="D42" s="105">
        <v>201</v>
      </c>
      <c r="E42" s="106">
        <v>0.91943050879999999</v>
      </c>
      <c r="F42" s="96">
        <v>0.79492121650000003</v>
      </c>
      <c r="G42" s="96">
        <v>1.0634418140999999</v>
      </c>
      <c r="H42" s="96">
        <v>0.2501191358</v>
      </c>
      <c r="I42" s="98">
        <v>0.91542288559999996</v>
      </c>
      <c r="J42" s="96">
        <v>0.79226478990000004</v>
      </c>
      <c r="K42" s="96">
        <v>1.0577259903</v>
      </c>
      <c r="L42" s="96">
        <v>1.0891337404999999</v>
      </c>
      <c r="M42" s="96">
        <v>0.94164323419999996</v>
      </c>
      <c r="N42" s="96">
        <v>1.25972583</v>
      </c>
      <c r="O42" s="105">
        <v>163</v>
      </c>
      <c r="P42" s="105">
        <v>175</v>
      </c>
      <c r="Q42" s="106">
        <v>0.93022972810000004</v>
      </c>
      <c r="R42" s="96">
        <v>0.79710432769999995</v>
      </c>
      <c r="S42" s="96">
        <v>1.0855885699000001</v>
      </c>
      <c r="T42" s="96">
        <v>0.27931852759999998</v>
      </c>
      <c r="U42" s="98">
        <v>0.93142857140000002</v>
      </c>
      <c r="V42" s="96">
        <v>0.7988740339</v>
      </c>
      <c r="W42" s="96">
        <v>1.0859774469000001</v>
      </c>
      <c r="X42" s="96">
        <v>1.0889896738</v>
      </c>
      <c r="Y42" s="96">
        <v>0.93314409919999997</v>
      </c>
      <c r="Z42" s="96">
        <v>1.2708632146000001</v>
      </c>
      <c r="AA42" s="105">
        <v>160</v>
      </c>
      <c r="AB42" s="105">
        <v>176</v>
      </c>
      <c r="AC42" s="106">
        <v>0.90548830570000005</v>
      </c>
      <c r="AD42" s="96">
        <v>0.77470238430000005</v>
      </c>
      <c r="AE42" s="96">
        <v>1.0583536187</v>
      </c>
      <c r="AF42" s="96">
        <v>0.26878824530000001</v>
      </c>
      <c r="AG42" s="98">
        <v>0.90909090910000001</v>
      </c>
      <c r="AH42" s="96">
        <v>0.77859914819999998</v>
      </c>
      <c r="AI42" s="96">
        <v>1.0614528451</v>
      </c>
      <c r="AJ42" s="96">
        <v>1.0920058768000001</v>
      </c>
      <c r="AK42" s="96">
        <v>0.93427993610000004</v>
      </c>
      <c r="AL42" s="96">
        <v>1.2763592462</v>
      </c>
      <c r="AM42" s="96">
        <v>0.80860278569999999</v>
      </c>
      <c r="AN42" s="96">
        <v>0.97340289000000002</v>
      </c>
      <c r="AO42" s="96">
        <v>0.78264348100000003</v>
      </c>
      <c r="AP42" s="96">
        <v>1.2106574822</v>
      </c>
      <c r="AQ42" s="96">
        <v>0.91355235499999998</v>
      </c>
      <c r="AR42" s="96">
        <v>1.0117455525000001</v>
      </c>
      <c r="AS42" s="96">
        <v>0.81943034950000004</v>
      </c>
      <c r="AT42" s="96">
        <v>1.2491959368000001</v>
      </c>
      <c r="AU42" s="95" t="s">
        <v>28</v>
      </c>
      <c r="AV42" s="95" t="s">
        <v>28</v>
      </c>
      <c r="AW42" s="95" t="s">
        <v>28</v>
      </c>
      <c r="AX42" s="95" t="s">
        <v>28</v>
      </c>
      <c r="AY42" s="95" t="s">
        <v>28</v>
      </c>
      <c r="AZ42" s="95" t="s">
        <v>28</v>
      </c>
      <c r="BA42" s="95" t="s">
        <v>28</v>
      </c>
      <c r="BB42" s="95" t="s">
        <v>28</v>
      </c>
      <c r="BC42" s="107" t="s">
        <v>28</v>
      </c>
      <c r="BD42" s="108">
        <v>184</v>
      </c>
      <c r="BE42" s="108">
        <v>163</v>
      </c>
      <c r="BF42" s="108">
        <v>160</v>
      </c>
    </row>
    <row r="43" spans="1:93" x14ac:dyDescent="0.3">
      <c r="A43" s="9"/>
      <c r="B43" t="s">
        <v>140</v>
      </c>
      <c r="C43" s="95">
        <v>25</v>
      </c>
      <c r="D43" s="105">
        <v>38</v>
      </c>
      <c r="E43" s="106">
        <v>0.67009538739999996</v>
      </c>
      <c r="F43" s="96">
        <v>0.45261785999999998</v>
      </c>
      <c r="G43" s="96">
        <v>0.99206829419999998</v>
      </c>
      <c r="H43" s="96">
        <v>0.2486465226</v>
      </c>
      <c r="I43" s="98">
        <v>0.65789473679999999</v>
      </c>
      <c r="J43" s="96">
        <v>0.44454538230000001</v>
      </c>
      <c r="K43" s="96">
        <v>0.973636218</v>
      </c>
      <c r="L43" s="96">
        <v>0.79377776659999999</v>
      </c>
      <c r="M43" s="96">
        <v>0.53615947929999996</v>
      </c>
      <c r="N43" s="96">
        <v>1.1751785934000001</v>
      </c>
      <c r="O43" s="105">
        <v>31</v>
      </c>
      <c r="P43" s="105">
        <v>46</v>
      </c>
      <c r="Q43" s="106">
        <v>0.68236209489999999</v>
      </c>
      <c r="R43" s="96">
        <v>0.47968733590000001</v>
      </c>
      <c r="S43" s="96">
        <v>0.97066983770000004</v>
      </c>
      <c r="T43" s="96">
        <v>0.2115938752</v>
      </c>
      <c r="U43" s="98">
        <v>0.67391304350000003</v>
      </c>
      <c r="V43" s="96">
        <v>0.47394020479999999</v>
      </c>
      <c r="W43" s="96">
        <v>0.95826179239999998</v>
      </c>
      <c r="X43" s="96">
        <v>0.79881910089999997</v>
      </c>
      <c r="Y43" s="96">
        <v>0.56155435549999999</v>
      </c>
      <c r="Z43" s="96">
        <v>1.1363315942000001</v>
      </c>
      <c r="AA43" s="105">
        <v>29</v>
      </c>
      <c r="AB43" s="105">
        <v>38</v>
      </c>
      <c r="AC43" s="106">
        <v>0.76933301279999999</v>
      </c>
      <c r="AD43" s="96">
        <v>0.53438565299999996</v>
      </c>
      <c r="AE43" s="96">
        <v>1.1075770489000001</v>
      </c>
      <c r="AF43" s="96">
        <v>0.68692274959999999</v>
      </c>
      <c r="AG43" s="98">
        <v>0.76315789469999995</v>
      </c>
      <c r="AH43" s="96">
        <v>0.53033494270000003</v>
      </c>
      <c r="AI43" s="96">
        <v>1.0981927182</v>
      </c>
      <c r="AJ43" s="96">
        <v>0.92780455120000005</v>
      </c>
      <c r="AK43" s="96">
        <v>0.64446141359999998</v>
      </c>
      <c r="AL43" s="96">
        <v>1.3357219952999999</v>
      </c>
      <c r="AM43" s="96">
        <v>0.6423925975</v>
      </c>
      <c r="AN43" s="96">
        <v>1.1274556699</v>
      </c>
      <c r="AO43" s="96">
        <v>0.67951170530000005</v>
      </c>
      <c r="AP43" s="96">
        <v>1.8706907880999999</v>
      </c>
      <c r="AQ43" s="96">
        <v>0.9461963109</v>
      </c>
      <c r="AR43" s="96">
        <v>1.0183059124</v>
      </c>
      <c r="AS43" s="96">
        <v>0.60126666390000005</v>
      </c>
      <c r="AT43" s="96">
        <v>1.7246040626000001</v>
      </c>
      <c r="AU43" s="95" t="s">
        <v>28</v>
      </c>
      <c r="AV43" s="95" t="s">
        <v>28</v>
      </c>
      <c r="AW43" s="95" t="s">
        <v>28</v>
      </c>
      <c r="AX43" s="95" t="s">
        <v>28</v>
      </c>
      <c r="AY43" s="95" t="s">
        <v>28</v>
      </c>
      <c r="AZ43" s="95" t="s">
        <v>28</v>
      </c>
      <c r="BA43" s="95" t="s">
        <v>28</v>
      </c>
      <c r="BB43" s="95" t="s">
        <v>28</v>
      </c>
      <c r="BC43" s="107" t="s">
        <v>28</v>
      </c>
      <c r="BD43" s="108">
        <v>25</v>
      </c>
      <c r="BE43" s="108">
        <v>31</v>
      </c>
      <c r="BF43" s="108">
        <v>29</v>
      </c>
    </row>
    <row r="44" spans="1:93" x14ac:dyDescent="0.3">
      <c r="A44" s="9"/>
      <c r="B44" t="s">
        <v>137</v>
      </c>
      <c r="C44" s="95">
        <v>41</v>
      </c>
      <c r="D44" s="105">
        <v>44</v>
      </c>
      <c r="E44" s="106">
        <v>0.94740643040000005</v>
      </c>
      <c r="F44" s="96">
        <v>0.6972543417</v>
      </c>
      <c r="G44" s="96">
        <v>1.2873049196999999</v>
      </c>
      <c r="H44" s="96">
        <v>0.46083204760000002</v>
      </c>
      <c r="I44" s="98">
        <v>0.93181818179999998</v>
      </c>
      <c r="J44" s="96">
        <v>0.68611329219999995</v>
      </c>
      <c r="K44" s="96">
        <v>1.2655127568</v>
      </c>
      <c r="L44" s="96">
        <v>1.1222732979000001</v>
      </c>
      <c r="M44" s="96">
        <v>0.82594956549999998</v>
      </c>
      <c r="N44" s="96">
        <v>1.5249083089</v>
      </c>
      <c r="O44" s="105">
        <v>38</v>
      </c>
      <c r="P44" s="105">
        <v>41</v>
      </c>
      <c r="Q44" s="106">
        <v>0.93885417869999999</v>
      </c>
      <c r="R44" s="96">
        <v>0.68283844120000003</v>
      </c>
      <c r="S44" s="96">
        <v>1.290857567</v>
      </c>
      <c r="T44" s="96">
        <v>0.56085133180000002</v>
      </c>
      <c r="U44" s="98">
        <v>0.92682926830000001</v>
      </c>
      <c r="V44" s="96">
        <v>0.67439853139999995</v>
      </c>
      <c r="W44" s="96">
        <v>1.2737460901</v>
      </c>
      <c r="X44" s="96">
        <v>1.0990860375</v>
      </c>
      <c r="Y44" s="96">
        <v>0.79937674410000004</v>
      </c>
      <c r="Z44" s="96">
        <v>1.5111649502</v>
      </c>
      <c r="AA44" s="105">
        <v>40</v>
      </c>
      <c r="AB44" s="105">
        <v>43</v>
      </c>
      <c r="AC44" s="106">
        <v>0.93113897040000004</v>
      </c>
      <c r="AD44" s="96">
        <v>0.68265526590000003</v>
      </c>
      <c r="AE44" s="96">
        <v>1.2700697196999999</v>
      </c>
      <c r="AF44" s="96">
        <v>0.46410505740000002</v>
      </c>
      <c r="AG44" s="98">
        <v>0.93023255810000005</v>
      </c>
      <c r="AH44" s="96">
        <v>0.68234616420000005</v>
      </c>
      <c r="AI44" s="96">
        <v>1.2681724579</v>
      </c>
      <c r="AJ44" s="96">
        <v>1.1229402096000001</v>
      </c>
      <c r="AK44" s="96">
        <v>0.82327243490000002</v>
      </c>
      <c r="AL44" s="96">
        <v>1.5316858198000001</v>
      </c>
      <c r="AM44" s="96">
        <v>0.97094382769999998</v>
      </c>
      <c r="AN44" s="96">
        <v>0.99178231459999999</v>
      </c>
      <c r="AO44" s="96">
        <v>0.63618699940000001</v>
      </c>
      <c r="AP44" s="96">
        <v>1.5461368441000001</v>
      </c>
      <c r="AQ44" s="96">
        <v>0.96787801809999996</v>
      </c>
      <c r="AR44" s="96">
        <v>0.99097298540000001</v>
      </c>
      <c r="AS44" s="96">
        <v>0.63736357359999996</v>
      </c>
      <c r="AT44" s="96">
        <v>1.540764955</v>
      </c>
      <c r="AU44" s="95" t="s">
        <v>28</v>
      </c>
      <c r="AV44" s="95" t="s">
        <v>28</v>
      </c>
      <c r="AW44" s="95" t="s">
        <v>28</v>
      </c>
      <c r="AX44" s="95" t="s">
        <v>28</v>
      </c>
      <c r="AY44" s="95" t="s">
        <v>28</v>
      </c>
      <c r="AZ44" s="95" t="s">
        <v>28</v>
      </c>
      <c r="BA44" s="95" t="s">
        <v>28</v>
      </c>
      <c r="BB44" s="95" t="s">
        <v>28</v>
      </c>
      <c r="BC44" s="107" t="s">
        <v>28</v>
      </c>
      <c r="BD44" s="108">
        <v>41</v>
      </c>
      <c r="BE44" s="108">
        <v>38</v>
      </c>
      <c r="BF44" s="108">
        <v>40</v>
      </c>
    </row>
    <row r="45" spans="1:93" x14ac:dyDescent="0.3">
      <c r="A45" s="9"/>
      <c r="B45" t="s">
        <v>139</v>
      </c>
      <c r="C45" s="95">
        <v>80</v>
      </c>
      <c r="D45" s="105">
        <v>87</v>
      </c>
      <c r="E45" s="106">
        <v>0.93184582130000004</v>
      </c>
      <c r="F45" s="96">
        <v>0.74796739950000002</v>
      </c>
      <c r="G45" s="96">
        <v>1.1609284512</v>
      </c>
      <c r="H45" s="96">
        <v>0.37835501030000002</v>
      </c>
      <c r="I45" s="98">
        <v>0.91954022989999995</v>
      </c>
      <c r="J45" s="96">
        <v>0.7385901453</v>
      </c>
      <c r="K45" s="96">
        <v>1.1448219824999999</v>
      </c>
      <c r="L45" s="96">
        <v>1.1038406004000001</v>
      </c>
      <c r="M45" s="96">
        <v>0.88602294979999996</v>
      </c>
      <c r="N45" s="96">
        <v>1.3752059937000001</v>
      </c>
      <c r="O45" s="105">
        <v>84</v>
      </c>
      <c r="P45" s="105">
        <v>93</v>
      </c>
      <c r="Q45" s="106">
        <v>0.90668632549999995</v>
      </c>
      <c r="R45" s="96">
        <v>0.73163391929999999</v>
      </c>
      <c r="S45" s="96">
        <v>1.1236221712000001</v>
      </c>
      <c r="T45" s="96">
        <v>0.58596979410000005</v>
      </c>
      <c r="U45" s="98">
        <v>0.90322580649999995</v>
      </c>
      <c r="V45" s="96">
        <v>0.72932757670000004</v>
      </c>
      <c r="W45" s="96">
        <v>1.1185877012000001</v>
      </c>
      <c r="X45" s="96">
        <v>1.0614281783999999</v>
      </c>
      <c r="Y45" s="96">
        <v>0.85650002250000001</v>
      </c>
      <c r="Z45" s="96">
        <v>1.315387914</v>
      </c>
      <c r="AA45" s="105">
        <v>93</v>
      </c>
      <c r="AB45" s="105">
        <v>105</v>
      </c>
      <c r="AC45" s="106">
        <v>0.87947010000000003</v>
      </c>
      <c r="AD45" s="96">
        <v>0.71715167840000005</v>
      </c>
      <c r="AE45" s="96">
        <v>1.0785272907000001</v>
      </c>
      <c r="AF45" s="96">
        <v>0.57177992420000001</v>
      </c>
      <c r="AG45" s="98">
        <v>0.88571428569999999</v>
      </c>
      <c r="AH45" s="96">
        <v>0.7228166721</v>
      </c>
      <c r="AI45" s="96">
        <v>1.0853233278000001</v>
      </c>
      <c r="AJ45" s="96">
        <v>1.0606282948000001</v>
      </c>
      <c r="AK45" s="96">
        <v>0.86487461229999996</v>
      </c>
      <c r="AL45" s="96">
        <v>1.3006884046</v>
      </c>
      <c r="AM45" s="96">
        <v>0.83955599479999998</v>
      </c>
      <c r="AN45" s="96">
        <v>0.96998275499999997</v>
      </c>
      <c r="AO45" s="96">
        <v>0.7221554496</v>
      </c>
      <c r="AP45" s="96">
        <v>1.3028587482</v>
      </c>
      <c r="AQ45" s="96">
        <v>0.86091987319999996</v>
      </c>
      <c r="AR45" s="96">
        <v>0.97300036639999998</v>
      </c>
      <c r="AS45" s="96">
        <v>0.71636703410000002</v>
      </c>
      <c r="AT45" s="96">
        <v>1.3215707423</v>
      </c>
      <c r="AU45" s="95" t="s">
        <v>28</v>
      </c>
      <c r="AV45" s="95" t="s">
        <v>28</v>
      </c>
      <c r="AW45" s="95" t="s">
        <v>28</v>
      </c>
      <c r="AX45" s="95" t="s">
        <v>28</v>
      </c>
      <c r="AY45" s="95" t="s">
        <v>28</v>
      </c>
      <c r="AZ45" s="95" t="s">
        <v>28</v>
      </c>
      <c r="BA45" s="95" t="s">
        <v>28</v>
      </c>
      <c r="BB45" s="95" t="s">
        <v>28</v>
      </c>
      <c r="BC45" s="107" t="s">
        <v>28</v>
      </c>
      <c r="BD45" s="108">
        <v>80</v>
      </c>
      <c r="BE45" s="108">
        <v>84</v>
      </c>
      <c r="BF45" s="108">
        <v>93</v>
      </c>
    </row>
    <row r="46" spans="1:93" x14ac:dyDescent="0.3">
      <c r="A46" s="9"/>
      <c r="B46" t="s">
        <v>143</v>
      </c>
      <c r="C46" s="95">
        <v>24</v>
      </c>
      <c r="D46" s="105">
        <v>28</v>
      </c>
      <c r="E46" s="106">
        <v>0.89367514429999995</v>
      </c>
      <c r="F46" s="96">
        <v>0.59875333249999996</v>
      </c>
      <c r="G46" s="96">
        <v>1.3338635799</v>
      </c>
      <c r="H46" s="96">
        <v>0.78039291509999997</v>
      </c>
      <c r="I46" s="98">
        <v>0.85714285710000004</v>
      </c>
      <c r="J46" s="96">
        <v>0.5745163901</v>
      </c>
      <c r="K46" s="96">
        <v>1.2788040346</v>
      </c>
      <c r="L46" s="96">
        <v>1.0586245979</v>
      </c>
      <c r="M46" s="96">
        <v>0.7092678026</v>
      </c>
      <c r="N46" s="96">
        <v>1.5800605006999999</v>
      </c>
      <c r="O46" s="105">
        <v>31</v>
      </c>
      <c r="P46" s="105">
        <v>34</v>
      </c>
      <c r="Q46" s="106">
        <v>0.92275218910000001</v>
      </c>
      <c r="R46" s="96">
        <v>0.64867645210000002</v>
      </c>
      <c r="S46" s="96">
        <v>1.3126291229</v>
      </c>
      <c r="T46" s="96">
        <v>0.66776215299999997</v>
      </c>
      <c r="U46" s="98">
        <v>0.91176470590000003</v>
      </c>
      <c r="V46" s="96">
        <v>0.6412132183</v>
      </c>
      <c r="W46" s="96">
        <v>1.2964718368000001</v>
      </c>
      <c r="X46" s="96">
        <v>1.0802359620999999</v>
      </c>
      <c r="Y46" s="96">
        <v>0.75938441509999999</v>
      </c>
      <c r="Z46" s="96">
        <v>1.5366522022</v>
      </c>
      <c r="AA46" s="105">
        <v>31</v>
      </c>
      <c r="AB46" s="105">
        <v>40</v>
      </c>
      <c r="AC46" s="106">
        <v>0.78092478629999995</v>
      </c>
      <c r="AD46" s="96">
        <v>0.54892898160000003</v>
      </c>
      <c r="AE46" s="96">
        <v>1.1109698017</v>
      </c>
      <c r="AF46" s="96">
        <v>0.73876719329999996</v>
      </c>
      <c r="AG46" s="98">
        <v>0.77500000000000002</v>
      </c>
      <c r="AH46" s="96">
        <v>0.54503123549999999</v>
      </c>
      <c r="AI46" s="96">
        <v>1.1020010613</v>
      </c>
      <c r="AJ46" s="96">
        <v>0.94178406339999998</v>
      </c>
      <c r="AK46" s="96">
        <v>0.66200045880000002</v>
      </c>
      <c r="AL46" s="96">
        <v>1.3398136062999999</v>
      </c>
      <c r="AM46" s="96">
        <v>0.51118073350000004</v>
      </c>
      <c r="AN46" s="96">
        <v>0.84629957590000005</v>
      </c>
      <c r="AO46" s="96">
        <v>0.51441545330000005</v>
      </c>
      <c r="AP46" s="96">
        <v>1.3923045421</v>
      </c>
      <c r="AQ46" s="96">
        <v>0.90626265480000001</v>
      </c>
      <c r="AR46" s="96">
        <v>1.0325364814</v>
      </c>
      <c r="AS46" s="96">
        <v>0.60597654190000005</v>
      </c>
      <c r="AT46" s="96">
        <v>1.7593611497999999</v>
      </c>
      <c r="AU46" s="95" t="s">
        <v>28</v>
      </c>
      <c r="AV46" s="95" t="s">
        <v>28</v>
      </c>
      <c r="AW46" s="95" t="s">
        <v>28</v>
      </c>
      <c r="AX46" s="95" t="s">
        <v>28</v>
      </c>
      <c r="AY46" s="95" t="s">
        <v>28</v>
      </c>
      <c r="AZ46" s="95" t="s">
        <v>28</v>
      </c>
      <c r="BA46" s="95" t="s">
        <v>28</v>
      </c>
      <c r="BB46" s="95" t="s">
        <v>28</v>
      </c>
      <c r="BC46" s="107" t="s">
        <v>28</v>
      </c>
      <c r="BD46" s="108">
        <v>24</v>
      </c>
      <c r="BE46" s="108">
        <v>31</v>
      </c>
      <c r="BF46" s="108">
        <v>31</v>
      </c>
    </row>
    <row r="47" spans="1:93" x14ac:dyDescent="0.3">
      <c r="A47" s="9"/>
      <c r="B47" t="s">
        <v>145</v>
      </c>
      <c r="C47" s="95">
        <v>57</v>
      </c>
      <c r="D47" s="105">
        <v>89</v>
      </c>
      <c r="E47" s="106">
        <v>0.65574400570000002</v>
      </c>
      <c r="F47" s="96">
        <v>0.50551975839999996</v>
      </c>
      <c r="G47" s="96">
        <v>0.85061007769999997</v>
      </c>
      <c r="H47" s="96">
        <v>5.7060301700000003E-2</v>
      </c>
      <c r="I47" s="98">
        <v>0.6404494382</v>
      </c>
      <c r="J47" s="96">
        <v>0.4940153578</v>
      </c>
      <c r="K47" s="96">
        <v>0.83028893000000004</v>
      </c>
      <c r="L47" s="96">
        <v>0.77677748879999997</v>
      </c>
      <c r="M47" s="96">
        <v>0.59882570800000001</v>
      </c>
      <c r="N47" s="96">
        <v>1.0076108273</v>
      </c>
      <c r="O47" s="105">
        <v>95</v>
      </c>
      <c r="P47" s="105">
        <v>129</v>
      </c>
      <c r="Q47" s="106">
        <v>0.75303324689999995</v>
      </c>
      <c r="R47" s="96">
        <v>0.61540800399999995</v>
      </c>
      <c r="S47" s="96">
        <v>0.92143596979999998</v>
      </c>
      <c r="T47" s="96">
        <v>0.22083302199999999</v>
      </c>
      <c r="U47" s="98">
        <v>0.73643410850000002</v>
      </c>
      <c r="V47" s="96">
        <v>0.60228557159999996</v>
      </c>
      <c r="W47" s="96">
        <v>0.90046187680000001</v>
      </c>
      <c r="X47" s="96">
        <v>0.88155151909999996</v>
      </c>
      <c r="Y47" s="96">
        <v>0.72043812539999996</v>
      </c>
      <c r="Z47" s="96">
        <v>1.0786951070999999</v>
      </c>
      <c r="AA47" s="105">
        <v>79</v>
      </c>
      <c r="AB47" s="105">
        <v>126</v>
      </c>
      <c r="AC47" s="106">
        <v>0.63509815449999996</v>
      </c>
      <c r="AD47" s="96">
        <v>0.50903772000000003</v>
      </c>
      <c r="AE47" s="96">
        <v>0.79237677289999997</v>
      </c>
      <c r="AF47" s="96">
        <v>1.8161077800000001E-2</v>
      </c>
      <c r="AG47" s="98">
        <v>0.62698412699999995</v>
      </c>
      <c r="AH47" s="96">
        <v>0.5029084009</v>
      </c>
      <c r="AI47" s="96">
        <v>0.7816713636</v>
      </c>
      <c r="AJ47" s="96">
        <v>0.76591924229999997</v>
      </c>
      <c r="AK47" s="96">
        <v>0.61389217090000003</v>
      </c>
      <c r="AL47" s="96">
        <v>0.95559499459999997</v>
      </c>
      <c r="AM47" s="96">
        <v>0.26330228430000002</v>
      </c>
      <c r="AN47" s="96">
        <v>0.84338660620000006</v>
      </c>
      <c r="AO47" s="96">
        <v>0.62577196859999995</v>
      </c>
      <c r="AP47" s="96">
        <v>1.136677581</v>
      </c>
      <c r="AQ47" s="96">
        <v>0.40897521219999999</v>
      </c>
      <c r="AR47" s="96">
        <v>1.1483646673000001</v>
      </c>
      <c r="AS47" s="96">
        <v>0.82692872179999999</v>
      </c>
      <c r="AT47" s="96">
        <v>1.5947461665</v>
      </c>
      <c r="AU47" s="95" t="s">
        <v>28</v>
      </c>
      <c r="AV47" s="95" t="s">
        <v>28</v>
      </c>
      <c r="AW47" s="95" t="s">
        <v>28</v>
      </c>
      <c r="AX47" s="95" t="s">
        <v>28</v>
      </c>
      <c r="AY47" s="95" t="s">
        <v>28</v>
      </c>
      <c r="AZ47" s="95" t="s">
        <v>28</v>
      </c>
      <c r="BA47" s="95" t="s">
        <v>28</v>
      </c>
      <c r="BB47" s="95" t="s">
        <v>28</v>
      </c>
      <c r="BC47" s="107" t="s">
        <v>28</v>
      </c>
      <c r="BD47" s="108">
        <v>57</v>
      </c>
      <c r="BE47" s="108">
        <v>95</v>
      </c>
      <c r="BF47" s="108">
        <v>79</v>
      </c>
      <c r="BQ47" s="46"/>
      <c r="CO47" s="4"/>
    </row>
    <row r="48" spans="1:93" x14ac:dyDescent="0.3">
      <c r="A48" s="9"/>
      <c r="B48" t="s">
        <v>97</v>
      </c>
      <c r="C48" s="95">
        <v>89</v>
      </c>
      <c r="D48" s="105">
        <v>99</v>
      </c>
      <c r="E48" s="106">
        <v>0.90983588820000005</v>
      </c>
      <c r="F48" s="96">
        <v>0.73862502139999997</v>
      </c>
      <c r="G48" s="96">
        <v>1.1207328745</v>
      </c>
      <c r="H48" s="96">
        <v>0.4813704942</v>
      </c>
      <c r="I48" s="98">
        <v>0.89898989900000004</v>
      </c>
      <c r="J48" s="96">
        <v>0.73034427440000005</v>
      </c>
      <c r="K48" s="96">
        <v>1.1065779068999999</v>
      </c>
      <c r="L48" s="96">
        <v>1.0777681995999999</v>
      </c>
      <c r="M48" s="96">
        <v>0.87495620890000003</v>
      </c>
      <c r="N48" s="96">
        <v>1.3275913471</v>
      </c>
      <c r="O48" s="105">
        <v>82</v>
      </c>
      <c r="P48" s="105">
        <v>90</v>
      </c>
      <c r="Q48" s="106">
        <v>0.9261139303</v>
      </c>
      <c r="R48" s="96">
        <v>0.74537445680000003</v>
      </c>
      <c r="S48" s="96">
        <v>1.1506793718999999</v>
      </c>
      <c r="T48" s="96">
        <v>0.46565530370000002</v>
      </c>
      <c r="U48" s="98">
        <v>0.91111111109999998</v>
      </c>
      <c r="V48" s="96">
        <v>0.73379011589999998</v>
      </c>
      <c r="W48" s="96">
        <v>1.1312818732000001</v>
      </c>
      <c r="X48" s="96">
        <v>1.0841714431</v>
      </c>
      <c r="Y48" s="96">
        <v>0.87258562269999995</v>
      </c>
      <c r="Z48" s="96">
        <v>1.3470628984999999</v>
      </c>
      <c r="AA48" s="105">
        <v>72</v>
      </c>
      <c r="AB48" s="105">
        <v>97</v>
      </c>
      <c r="AC48" s="106">
        <v>0.74168940660000005</v>
      </c>
      <c r="AD48" s="96">
        <v>0.5883030668</v>
      </c>
      <c r="AE48" s="96">
        <v>0.93506766630000004</v>
      </c>
      <c r="AF48" s="96">
        <v>0.34544283250000002</v>
      </c>
      <c r="AG48" s="98">
        <v>0.74226804120000001</v>
      </c>
      <c r="AH48" s="96">
        <v>0.58917688270000002</v>
      </c>
      <c r="AI48" s="96">
        <v>0.93513826020000002</v>
      </c>
      <c r="AJ48" s="96">
        <v>0.8944667597</v>
      </c>
      <c r="AK48" s="96">
        <v>0.70948503949999997</v>
      </c>
      <c r="AL48" s="96">
        <v>1.1276781603999999</v>
      </c>
      <c r="AM48" s="96">
        <v>0.1691621006</v>
      </c>
      <c r="AN48" s="96">
        <v>0.80086194830000001</v>
      </c>
      <c r="AO48" s="96">
        <v>0.58354738380000004</v>
      </c>
      <c r="AP48" s="96">
        <v>1.0991050222000001</v>
      </c>
      <c r="AQ48" s="96">
        <v>0.90777441110000001</v>
      </c>
      <c r="AR48" s="96">
        <v>1.0178911849000001</v>
      </c>
      <c r="AS48" s="96">
        <v>0.75405792360000001</v>
      </c>
      <c r="AT48" s="96">
        <v>1.3740356436000001</v>
      </c>
      <c r="AU48" s="95" t="s">
        <v>28</v>
      </c>
      <c r="AV48" s="95" t="s">
        <v>28</v>
      </c>
      <c r="AW48" s="95" t="s">
        <v>28</v>
      </c>
      <c r="AX48" s="95" t="s">
        <v>28</v>
      </c>
      <c r="AY48" s="95" t="s">
        <v>28</v>
      </c>
      <c r="AZ48" s="95" t="s">
        <v>28</v>
      </c>
      <c r="BA48" s="95" t="s">
        <v>28</v>
      </c>
      <c r="BB48" s="95" t="s">
        <v>28</v>
      </c>
      <c r="BC48" s="107" t="s">
        <v>28</v>
      </c>
      <c r="BD48" s="108">
        <v>89</v>
      </c>
      <c r="BE48" s="108">
        <v>82</v>
      </c>
      <c r="BF48" s="108">
        <v>72</v>
      </c>
    </row>
    <row r="49" spans="1:93" x14ac:dyDescent="0.3">
      <c r="A49" s="9"/>
      <c r="B49" t="s">
        <v>144</v>
      </c>
      <c r="C49" s="95">
        <v>61</v>
      </c>
      <c r="D49" s="105">
        <v>105</v>
      </c>
      <c r="E49" s="106">
        <v>0.60617602110000002</v>
      </c>
      <c r="F49" s="96">
        <v>0.4713287585</v>
      </c>
      <c r="G49" s="96">
        <v>0.77960311550000005</v>
      </c>
      <c r="H49" s="96">
        <v>9.8826147999999999E-3</v>
      </c>
      <c r="I49" s="98">
        <v>0.58095238100000002</v>
      </c>
      <c r="J49" s="96">
        <v>0.4520176011</v>
      </c>
      <c r="K49" s="96">
        <v>0.74666488230000005</v>
      </c>
      <c r="L49" s="96">
        <v>0.71806052870000003</v>
      </c>
      <c r="M49" s="96">
        <v>0.55832392860000002</v>
      </c>
      <c r="N49" s="96">
        <v>0.92349780560000005</v>
      </c>
      <c r="O49" s="105">
        <v>81</v>
      </c>
      <c r="P49" s="105">
        <v>112</v>
      </c>
      <c r="Q49" s="106">
        <v>0.73759497330000001</v>
      </c>
      <c r="R49" s="96">
        <v>0.59285440919999999</v>
      </c>
      <c r="S49" s="96">
        <v>0.91767276440000001</v>
      </c>
      <c r="T49" s="96">
        <v>0.1878346588</v>
      </c>
      <c r="U49" s="98">
        <v>0.72321428570000001</v>
      </c>
      <c r="V49" s="96">
        <v>0.58168658350000002</v>
      </c>
      <c r="W49" s="96">
        <v>0.89917649460000004</v>
      </c>
      <c r="X49" s="96">
        <v>0.86347843440000005</v>
      </c>
      <c r="Y49" s="96">
        <v>0.69403536590000003</v>
      </c>
      <c r="Z49" s="96">
        <v>1.0742896448999999</v>
      </c>
      <c r="AA49" s="105">
        <v>83</v>
      </c>
      <c r="AB49" s="105">
        <v>122</v>
      </c>
      <c r="AC49" s="106">
        <v>0.68917680010000004</v>
      </c>
      <c r="AD49" s="96">
        <v>0.55535205600000004</v>
      </c>
      <c r="AE49" s="96">
        <v>0.85524966859999996</v>
      </c>
      <c r="AF49" s="96">
        <v>9.3127900400000005E-2</v>
      </c>
      <c r="AG49" s="98">
        <v>0.68032786889999997</v>
      </c>
      <c r="AH49" s="96">
        <v>0.54863909860000004</v>
      </c>
      <c r="AI49" s="96">
        <v>0.84362563719999994</v>
      </c>
      <c r="AJ49" s="96">
        <v>0.83113731140000002</v>
      </c>
      <c r="AK49" s="96">
        <v>0.66974659410000004</v>
      </c>
      <c r="AL49" s="96">
        <v>1.0314188028</v>
      </c>
      <c r="AM49" s="96">
        <v>0.66376899119999999</v>
      </c>
      <c r="AN49" s="96">
        <v>0.93435669320000003</v>
      </c>
      <c r="AO49" s="96">
        <v>0.68796423330000001</v>
      </c>
      <c r="AP49" s="96">
        <v>1.2689939211000001</v>
      </c>
      <c r="AQ49" s="96">
        <v>0.247123386</v>
      </c>
      <c r="AR49" s="96">
        <v>1.2167999848</v>
      </c>
      <c r="AS49" s="96">
        <v>0.87277626829999999</v>
      </c>
      <c r="AT49" s="96">
        <v>1.6964281189999999</v>
      </c>
      <c r="AU49" s="95" t="s">
        <v>28</v>
      </c>
      <c r="AV49" s="95" t="s">
        <v>28</v>
      </c>
      <c r="AW49" s="95" t="s">
        <v>28</v>
      </c>
      <c r="AX49" s="95" t="s">
        <v>28</v>
      </c>
      <c r="AY49" s="95" t="s">
        <v>28</v>
      </c>
      <c r="AZ49" s="95" t="s">
        <v>28</v>
      </c>
      <c r="BA49" s="95" t="s">
        <v>28</v>
      </c>
      <c r="BB49" s="95" t="s">
        <v>28</v>
      </c>
      <c r="BC49" s="107" t="s">
        <v>28</v>
      </c>
      <c r="BD49" s="108">
        <v>61</v>
      </c>
      <c r="BE49" s="108">
        <v>81</v>
      </c>
      <c r="BF49" s="108">
        <v>83</v>
      </c>
      <c r="BQ49" s="46"/>
    </row>
    <row r="50" spans="1:93" x14ac:dyDescent="0.3">
      <c r="A50" s="9"/>
      <c r="B50" t="s">
        <v>146</v>
      </c>
      <c r="C50" s="95">
        <v>66</v>
      </c>
      <c r="D50" s="105">
        <v>91</v>
      </c>
      <c r="E50" s="106">
        <v>0.74992489480000002</v>
      </c>
      <c r="F50" s="96">
        <v>0.58878820519999997</v>
      </c>
      <c r="G50" s="96">
        <v>0.95516068909999996</v>
      </c>
      <c r="H50" s="96">
        <v>0.33741518939999998</v>
      </c>
      <c r="I50" s="98">
        <v>0.72527472530000003</v>
      </c>
      <c r="J50" s="96">
        <v>0.56980581389999996</v>
      </c>
      <c r="K50" s="96">
        <v>0.92316261840000002</v>
      </c>
      <c r="L50" s="96">
        <v>0.88834174840000002</v>
      </c>
      <c r="M50" s="96">
        <v>0.69746336900000006</v>
      </c>
      <c r="N50" s="96">
        <v>1.1314587933</v>
      </c>
      <c r="O50" s="105">
        <v>71</v>
      </c>
      <c r="P50" s="105">
        <v>104</v>
      </c>
      <c r="Q50" s="106">
        <v>0.69878385600000004</v>
      </c>
      <c r="R50" s="96">
        <v>0.55340997390000002</v>
      </c>
      <c r="S50" s="96">
        <v>0.8823456395</v>
      </c>
      <c r="T50" s="96">
        <v>9.1472554100000006E-2</v>
      </c>
      <c r="U50" s="98">
        <v>0.6826923077</v>
      </c>
      <c r="V50" s="96">
        <v>0.54101084570000002</v>
      </c>
      <c r="W50" s="96">
        <v>0.86147771470000001</v>
      </c>
      <c r="X50" s="96">
        <v>0.81804352229999999</v>
      </c>
      <c r="Y50" s="96">
        <v>0.64785904890000001</v>
      </c>
      <c r="Z50" s="96">
        <v>1.0329333294</v>
      </c>
      <c r="AA50" s="105">
        <v>63</v>
      </c>
      <c r="AB50" s="105">
        <v>92</v>
      </c>
      <c r="AC50" s="106">
        <v>0.70665249029999999</v>
      </c>
      <c r="AD50" s="96">
        <v>0.5516296584</v>
      </c>
      <c r="AE50" s="96">
        <v>0.90524092450000004</v>
      </c>
      <c r="AF50" s="96">
        <v>0.20566429859999999</v>
      </c>
      <c r="AG50" s="98">
        <v>0.68478260869999996</v>
      </c>
      <c r="AH50" s="96">
        <v>0.53494780259999997</v>
      </c>
      <c r="AI50" s="96">
        <v>0.87658500309999998</v>
      </c>
      <c r="AJ50" s="96">
        <v>0.8522127424</v>
      </c>
      <c r="AK50" s="96">
        <v>0.6652574362</v>
      </c>
      <c r="AL50" s="96">
        <v>1.0917075386999999</v>
      </c>
      <c r="AM50" s="96">
        <v>0.94841760190000002</v>
      </c>
      <c r="AN50" s="96">
        <v>1.0112604695</v>
      </c>
      <c r="AO50" s="96">
        <v>0.7203327598</v>
      </c>
      <c r="AP50" s="96">
        <v>1.4196879472999999</v>
      </c>
      <c r="AQ50" s="96">
        <v>0.679549552</v>
      </c>
      <c r="AR50" s="96">
        <v>0.93180511919999998</v>
      </c>
      <c r="AS50" s="96">
        <v>0.66646812010000001</v>
      </c>
      <c r="AT50" s="96">
        <v>1.3027791637999999</v>
      </c>
      <c r="AU50" s="95" t="s">
        <v>28</v>
      </c>
      <c r="AV50" s="95" t="s">
        <v>28</v>
      </c>
      <c r="AW50" s="95" t="s">
        <v>28</v>
      </c>
      <c r="AX50" s="95" t="s">
        <v>28</v>
      </c>
      <c r="AY50" s="95" t="s">
        <v>28</v>
      </c>
      <c r="AZ50" s="95" t="s">
        <v>28</v>
      </c>
      <c r="BA50" s="95" t="s">
        <v>28</v>
      </c>
      <c r="BB50" s="95" t="s">
        <v>28</v>
      </c>
      <c r="BC50" s="107" t="s">
        <v>28</v>
      </c>
      <c r="BD50" s="108">
        <v>66</v>
      </c>
      <c r="BE50" s="108">
        <v>71</v>
      </c>
      <c r="BF50" s="108">
        <v>63</v>
      </c>
    </row>
    <row r="51" spans="1:93" x14ac:dyDescent="0.3">
      <c r="A51" s="9"/>
      <c r="B51" t="s">
        <v>147</v>
      </c>
      <c r="C51" s="95">
        <v>32</v>
      </c>
      <c r="D51" s="105">
        <v>101</v>
      </c>
      <c r="E51" s="106">
        <v>0.33082344489999999</v>
      </c>
      <c r="F51" s="96">
        <v>0.23383566559999999</v>
      </c>
      <c r="G51" s="96">
        <v>0.46803874610000001</v>
      </c>
      <c r="H51" s="96">
        <v>1.2113214000000001E-7</v>
      </c>
      <c r="I51" s="98">
        <v>0.31683168319999999</v>
      </c>
      <c r="J51" s="96">
        <v>0.2240557061</v>
      </c>
      <c r="K51" s="96">
        <v>0.44802391870000002</v>
      </c>
      <c r="L51" s="96">
        <v>0.39188494680000002</v>
      </c>
      <c r="M51" s="96">
        <v>0.27699571709999998</v>
      </c>
      <c r="N51" s="96">
        <v>0.5544266645</v>
      </c>
      <c r="O51" s="105">
        <v>30</v>
      </c>
      <c r="P51" s="105">
        <v>107</v>
      </c>
      <c r="Q51" s="106">
        <v>0.28724353060000002</v>
      </c>
      <c r="R51" s="96">
        <v>0.20075271140000001</v>
      </c>
      <c r="S51" s="96">
        <v>0.41099741719999999</v>
      </c>
      <c r="T51" s="96">
        <v>2.4856153000000001E-9</v>
      </c>
      <c r="U51" s="98">
        <v>0.28037383179999997</v>
      </c>
      <c r="V51" s="96">
        <v>0.19603338910000001</v>
      </c>
      <c r="W51" s="96">
        <v>0.40100049230000001</v>
      </c>
      <c r="X51" s="96">
        <v>0.33626665459999999</v>
      </c>
      <c r="Y51" s="96">
        <v>0.2350146669</v>
      </c>
      <c r="Z51" s="96">
        <v>0.4811413027</v>
      </c>
      <c r="AA51" s="105">
        <v>20</v>
      </c>
      <c r="AB51" s="105">
        <v>79</v>
      </c>
      <c r="AC51" s="106">
        <v>0.26008144979999998</v>
      </c>
      <c r="AD51" s="96">
        <v>0.16772643779999999</v>
      </c>
      <c r="AE51" s="96">
        <v>0.40328979390000003</v>
      </c>
      <c r="AF51" s="96">
        <v>2.212236E-7</v>
      </c>
      <c r="AG51" s="98">
        <v>0.25316455700000001</v>
      </c>
      <c r="AH51" s="96">
        <v>0.16333093679999999</v>
      </c>
      <c r="AI51" s="96">
        <v>0.39240755090000001</v>
      </c>
      <c r="AJ51" s="96">
        <v>0.31365448880000002</v>
      </c>
      <c r="AK51" s="96">
        <v>0.20227567229999999</v>
      </c>
      <c r="AL51" s="96">
        <v>0.48636169260000001</v>
      </c>
      <c r="AM51" s="96">
        <v>0.73076750859999995</v>
      </c>
      <c r="AN51" s="96">
        <v>0.90543884249999995</v>
      </c>
      <c r="AO51" s="96">
        <v>0.51420439439999999</v>
      </c>
      <c r="AP51" s="96">
        <v>1.5943455682000001</v>
      </c>
      <c r="AQ51" s="96">
        <v>0.57834408999999998</v>
      </c>
      <c r="AR51" s="96">
        <v>0.8682683618</v>
      </c>
      <c r="AS51" s="96">
        <v>0.52762620500000001</v>
      </c>
      <c r="AT51" s="96">
        <v>1.4288334072</v>
      </c>
      <c r="AU51" s="95">
        <v>1</v>
      </c>
      <c r="AV51" s="95">
        <v>2</v>
      </c>
      <c r="AW51" s="95">
        <v>3</v>
      </c>
      <c r="AX51" s="95" t="s">
        <v>28</v>
      </c>
      <c r="AY51" s="95" t="s">
        <v>28</v>
      </c>
      <c r="AZ51" s="95" t="s">
        <v>28</v>
      </c>
      <c r="BA51" s="95" t="s">
        <v>28</v>
      </c>
      <c r="BB51" s="95" t="s">
        <v>28</v>
      </c>
      <c r="BC51" s="107" t="s">
        <v>232</v>
      </c>
      <c r="BD51" s="108">
        <v>32</v>
      </c>
      <c r="BE51" s="108">
        <v>30</v>
      </c>
      <c r="BF51" s="108">
        <v>20</v>
      </c>
      <c r="BQ51" s="46"/>
      <c r="CC51" s="4"/>
      <c r="CO51" s="4"/>
    </row>
    <row r="52" spans="1:93" s="3" customFormat="1" x14ac:dyDescent="0.3">
      <c r="A52" s="9"/>
      <c r="B52" s="3" t="s">
        <v>82</v>
      </c>
      <c r="C52" s="101">
        <v>165</v>
      </c>
      <c r="D52" s="102">
        <v>188</v>
      </c>
      <c r="E52" s="97">
        <v>0.88652750570000005</v>
      </c>
      <c r="F52" s="103">
        <v>0.7603409391</v>
      </c>
      <c r="G52" s="103">
        <v>1.0336560587000001</v>
      </c>
      <c r="H52" s="103">
        <v>0.53216115939999997</v>
      </c>
      <c r="I52" s="104">
        <v>0.87765957449999998</v>
      </c>
      <c r="J52" s="103">
        <v>0.75345990190000001</v>
      </c>
      <c r="K52" s="103">
        <v>1.0223322127000001</v>
      </c>
      <c r="L52" s="103">
        <v>1.0501576889999999</v>
      </c>
      <c r="M52" s="103">
        <v>0.90068032669999998</v>
      </c>
      <c r="N52" s="103">
        <v>1.2244423899000001</v>
      </c>
      <c r="O52" s="102">
        <v>134</v>
      </c>
      <c r="P52" s="102">
        <v>154</v>
      </c>
      <c r="Q52" s="97">
        <v>0.86974606089999995</v>
      </c>
      <c r="R52" s="103">
        <v>0.73366070419999996</v>
      </c>
      <c r="S52" s="103">
        <v>1.0310736368</v>
      </c>
      <c r="T52" s="103">
        <v>0.83556612200000002</v>
      </c>
      <c r="U52" s="104">
        <v>0.87012987009999998</v>
      </c>
      <c r="V52" s="103">
        <v>0.73460091309999997</v>
      </c>
      <c r="W52" s="103">
        <v>1.0306630135999999</v>
      </c>
      <c r="X52" s="103">
        <v>1.0181834126</v>
      </c>
      <c r="Y52" s="103">
        <v>0.85887271369999996</v>
      </c>
      <c r="Z52" s="103">
        <v>1.2070443563</v>
      </c>
      <c r="AA52" s="102">
        <v>149</v>
      </c>
      <c r="AB52" s="102">
        <v>163</v>
      </c>
      <c r="AC52" s="97">
        <v>0.91145193680000003</v>
      </c>
      <c r="AD52" s="103">
        <v>0.77547348620000001</v>
      </c>
      <c r="AE52" s="103">
        <v>1.071274064</v>
      </c>
      <c r="AF52" s="103">
        <v>0.25122881800000002</v>
      </c>
      <c r="AG52" s="104">
        <v>0.91411042939999998</v>
      </c>
      <c r="AH52" s="103">
        <v>0.77851236810000002</v>
      </c>
      <c r="AI52" s="103">
        <v>1.0733263998</v>
      </c>
      <c r="AJ52" s="103">
        <v>1.0991979301000001</v>
      </c>
      <c r="AK52" s="103">
        <v>0.93520987389999999</v>
      </c>
      <c r="AL52" s="103">
        <v>1.2919411175</v>
      </c>
      <c r="AM52" s="103">
        <v>0.69401721110000003</v>
      </c>
      <c r="AN52" s="103">
        <v>1.0479517846999999</v>
      </c>
      <c r="AO52" s="103">
        <v>0.8298526651</v>
      </c>
      <c r="AP52" s="103">
        <v>1.3233709900999999</v>
      </c>
      <c r="AQ52" s="103">
        <v>0.86946991179999999</v>
      </c>
      <c r="AR52" s="103">
        <v>0.98107058749999998</v>
      </c>
      <c r="AS52" s="103">
        <v>0.78110661469999998</v>
      </c>
      <c r="AT52" s="103">
        <v>1.2322255113</v>
      </c>
      <c r="AU52" s="101" t="s">
        <v>28</v>
      </c>
      <c r="AV52" s="101" t="s">
        <v>28</v>
      </c>
      <c r="AW52" s="101" t="s">
        <v>28</v>
      </c>
      <c r="AX52" s="101" t="s">
        <v>28</v>
      </c>
      <c r="AY52" s="101" t="s">
        <v>28</v>
      </c>
      <c r="AZ52" s="101" t="s">
        <v>28</v>
      </c>
      <c r="BA52" s="101" t="s">
        <v>28</v>
      </c>
      <c r="BB52" s="101" t="s">
        <v>28</v>
      </c>
      <c r="BC52" s="99" t="s">
        <v>28</v>
      </c>
      <c r="BD52" s="100">
        <v>165</v>
      </c>
      <c r="BE52" s="100">
        <v>134</v>
      </c>
      <c r="BF52" s="100">
        <v>149</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5">
        <v>162</v>
      </c>
      <c r="D53" s="105">
        <v>197</v>
      </c>
      <c r="E53" s="106">
        <v>0.82846523500000002</v>
      </c>
      <c r="F53" s="96">
        <v>0.70954436249999997</v>
      </c>
      <c r="G53" s="96">
        <v>0.96731745319999995</v>
      </c>
      <c r="H53" s="96">
        <v>0.81206733419999999</v>
      </c>
      <c r="I53" s="98">
        <v>0.82233502540000003</v>
      </c>
      <c r="J53" s="96">
        <v>0.70497234259999997</v>
      </c>
      <c r="K53" s="96">
        <v>0.95923606240000003</v>
      </c>
      <c r="L53" s="96">
        <v>0.98137861609999999</v>
      </c>
      <c r="M53" s="96">
        <v>0.84050800810000004</v>
      </c>
      <c r="N53" s="96">
        <v>1.1458593835999999</v>
      </c>
      <c r="O53" s="105">
        <v>182</v>
      </c>
      <c r="P53" s="105">
        <v>199</v>
      </c>
      <c r="Q53" s="106">
        <v>0.91503325260000001</v>
      </c>
      <c r="R53" s="96">
        <v>0.79051606379999995</v>
      </c>
      <c r="S53" s="96">
        <v>1.0591636171000001</v>
      </c>
      <c r="T53" s="96">
        <v>0.35674358299999998</v>
      </c>
      <c r="U53" s="98">
        <v>0.91457286429999995</v>
      </c>
      <c r="V53" s="96">
        <v>0.79090269489999998</v>
      </c>
      <c r="W53" s="96">
        <v>1.0575808245</v>
      </c>
      <c r="X53" s="96">
        <v>1.0711996544</v>
      </c>
      <c r="Y53" s="96">
        <v>0.92543143309999998</v>
      </c>
      <c r="Z53" s="96">
        <v>1.2399283821</v>
      </c>
      <c r="AA53" s="105">
        <v>162</v>
      </c>
      <c r="AB53" s="105">
        <v>168</v>
      </c>
      <c r="AC53" s="106">
        <v>0.9638886216</v>
      </c>
      <c r="AD53" s="96">
        <v>0.8254623042</v>
      </c>
      <c r="AE53" s="96">
        <v>1.1255284101</v>
      </c>
      <c r="AF53" s="96">
        <v>5.7054871E-2</v>
      </c>
      <c r="AG53" s="98">
        <v>0.96428571429999999</v>
      </c>
      <c r="AH53" s="96">
        <v>0.82666399700000004</v>
      </c>
      <c r="AI53" s="96">
        <v>1.1248184778999999</v>
      </c>
      <c r="AJ53" s="96">
        <v>1.1624358180000001</v>
      </c>
      <c r="AK53" s="96">
        <v>0.99549566960000002</v>
      </c>
      <c r="AL53" s="96">
        <v>1.3573710788</v>
      </c>
      <c r="AM53" s="96">
        <v>0.63013412840000005</v>
      </c>
      <c r="AN53" s="96">
        <v>1.0533919055000001</v>
      </c>
      <c r="AO53" s="96">
        <v>0.85240088250000001</v>
      </c>
      <c r="AP53" s="96">
        <v>1.3017754078999999</v>
      </c>
      <c r="AQ53" s="96">
        <v>0.35752948480000002</v>
      </c>
      <c r="AR53" s="96">
        <v>1.1044920341</v>
      </c>
      <c r="AS53" s="96">
        <v>0.89375292340000001</v>
      </c>
      <c r="AT53" s="96">
        <v>1.3649215813</v>
      </c>
      <c r="AU53" s="95" t="s">
        <v>28</v>
      </c>
      <c r="AV53" s="95" t="s">
        <v>28</v>
      </c>
      <c r="AW53" s="95" t="s">
        <v>28</v>
      </c>
      <c r="AX53" s="95" t="s">
        <v>28</v>
      </c>
      <c r="AY53" s="95" t="s">
        <v>28</v>
      </c>
      <c r="AZ53" s="95" t="s">
        <v>28</v>
      </c>
      <c r="BA53" s="95" t="s">
        <v>28</v>
      </c>
      <c r="BB53" s="95" t="s">
        <v>28</v>
      </c>
      <c r="BC53" s="107" t="s">
        <v>28</v>
      </c>
      <c r="BD53" s="108">
        <v>162</v>
      </c>
      <c r="BE53" s="108">
        <v>182</v>
      </c>
      <c r="BF53" s="108">
        <v>162</v>
      </c>
    </row>
    <row r="54" spans="1:93" x14ac:dyDescent="0.3">
      <c r="A54" s="9"/>
      <c r="B54" t="s">
        <v>81</v>
      </c>
      <c r="C54" s="95">
        <v>123</v>
      </c>
      <c r="D54" s="105">
        <v>143</v>
      </c>
      <c r="E54" s="106">
        <v>0.86541142280000005</v>
      </c>
      <c r="F54" s="96">
        <v>0.72462012529999997</v>
      </c>
      <c r="G54" s="96">
        <v>1.0335580044999999</v>
      </c>
      <c r="H54" s="96">
        <v>0.7839918079</v>
      </c>
      <c r="I54" s="98">
        <v>0.86013986009999999</v>
      </c>
      <c r="J54" s="96">
        <v>0.72080670120000001</v>
      </c>
      <c r="K54" s="96">
        <v>1.0264063553</v>
      </c>
      <c r="L54" s="96">
        <v>1.0251441202</v>
      </c>
      <c r="M54" s="96">
        <v>0.85836636919999998</v>
      </c>
      <c r="N54" s="96">
        <v>1.2243262374999999</v>
      </c>
      <c r="O54" s="105">
        <v>119</v>
      </c>
      <c r="P54" s="105">
        <v>134</v>
      </c>
      <c r="Q54" s="106">
        <v>0.88790523460000004</v>
      </c>
      <c r="R54" s="96">
        <v>0.74129725199999996</v>
      </c>
      <c r="S54" s="96">
        <v>1.0635081993</v>
      </c>
      <c r="T54" s="96">
        <v>0.67438721000000001</v>
      </c>
      <c r="U54" s="98">
        <v>0.88805970150000002</v>
      </c>
      <c r="V54" s="96">
        <v>0.74201493299999999</v>
      </c>
      <c r="W54" s="96">
        <v>1.0628492748</v>
      </c>
      <c r="X54" s="96">
        <v>1.0394417664</v>
      </c>
      <c r="Y54" s="96">
        <v>0.86781257170000003</v>
      </c>
      <c r="Z54" s="96">
        <v>1.2450144432000001</v>
      </c>
      <c r="AA54" s="105">
        <v>133</v>
      </c>
      <c r="AB54" s="105">
        <v>145</v>
      </c>
      <c r="AC54" s="106">
        <v>0.91197903729999996</v>
      </c>
      <c r="AD54" s="96">
        <v>0.76871531459999998</v>
      </c>
      <c r="AE54" s="96">
        <v>1.0819424938</v>
      </c>
      <c r="AF54" s="96">
        <v>0.27511804099999998</v>
      </c>
      <c r="AG54" s="98">
        <v>0.91724137930000005</v>
      </c>
      <c r="AH54" s="96">
        <v>0.77388263960000003</v>
      </c>
      <c r="AI54" s="96">
        <v>1.0871567661999999</v>
      </c>
      <c r="AJ54" s="96">
        <v>1.0998336058</v>
      </c>
      <c r="AK54" s="96">
        <v>0.92705961609999998</v>
      </c>
      <c r="AL54" s="96">
        <v>1.3048070904</v>
      </c>
      <c r="AM54" s="96">
        <v>0.83210579770000004</v>
      </c>
      <c r="AN54" s="96">
        <v>1.0271130315999999</v>
      </c>
      <c r="AO54" s="96">
        <v>0.80206045579999996</v>
      </c>
      <c r="AP54" s="96">
        <v>1.3153137923</v>
      </c>
      <c r="AQ54" s="96">
        <v>0.84182791739999996</v>
      </c>
      <c r="AR54" s="96">
        <v>1.0259920440000001</v>
      </c>
      <c r="AS54" s="96">
        <v>0.79742864359999999</v>
      </c>
      <c r="AT54" s="96">
        <v>1.3200675479999999</v>
      </c>
      <c r="AU54" s="95" t="s">
        <v>28</v>
      </c>
      <c r="AV54" s="95" t="s">
        <v>28</v>
      </c>
      <c r="AW54" s="95" t="s">
        <v>28</v>
      </c>
      <c r="AX54" s="95" t="s">
        <v>28</v>
      </c>
      <c r="AY54" s="95" t="s">
        <v>28</v>
      </c>
      <c r="AZ54" s="95" t="s">
        <v>28</v>
      </c>
      <c r="BA54" s="95" t="s">
        <v>28</v>
      </c>
      <c r="BB54" s="95" t="s">
        <v>28</v>
      </c>
      <c r="BC54" s="107" t="s">
        <v>28</v>
      </c>
      <c r="BD54" s="108">
        <v>123</v>
      </c>
      <c r="BE54" s="108">
        <v>119</v>
      </c>
      <c r="BF54" s="108">
        <v>133</v>
      </c>
    </row>
    <row r="55" spans="1:93" x14ac:dyDescent="0.3">
      <c r="A55" s="9"/>
      <c r="B55" t="s">
        <v>86</v>
      </c>
      <c r="C55" s="95">
        <v>106</v>
      </c>
      <c r="D55" s="105">
        <v>117</v>
      </c>
      <c r="E55" s="106">
        <v>0.90572550190000001</v>
      </c>
      <c r="F55" s="96">
        <v>0.7481321205</v>
      </c>
      <c r="G55" s="96">
        <v>1.0965157922</v>
      </c>
      <c r="H55" s="96">
        <v>0.47062683700000002</v>
      </c>
      <c r="I55" s="98">
        <v>0.90598290599999998</v>
      </c>
      <c r="J55" s="96">
        <v>0.74893478280000003</v>
      </c>
      <c r="K55" s="96">
        <v>1.0959632865</v>
      </c>
      <c r="L55" s="96">
        <v>1.0728991417</v>
      </c>
      <c r="M55" s="96">
        <v>0.88621807409999998</v>
      </c>
      <c r="N55" s="96">
        <v>1.2989044139999999</v>
      </c>
      <c r="O55" s="105">
        <v>142</v>
      </c>
      <c r="P55" s="105">
        <v>151</v>
      </c>
      <c r="Q55" s="106">
        <v>0.93568718939999995</v>
      </c>
      <c r="R55" s="96">
        <v>0.79308623499999997</v>
      </c>
      <c r="S55" s="96">
        <v>1.1039285234</v>
      </c>
      <c r="T55" s="96">
        <v>0.28020807809999998</v>
      </c>
      <c r="U55" s="98">
        <v>0.94039735099999999</v>
      </c>
      <c r="V55" s="96">
        <v>0.79777449990000004</v>
      </c>
      <c r="W55" s="96">
        <v>1.1085177301</v>
      </c>
      <c r="X55" s="96">
        <v>1.0953785461000001</v>
      </c>
      <c r="Y55" s="96">
        <v>0.92844024889999999</v>
      </c>
      <c r="Z55" s="96">
        <v>1.2923332014</v>
      </c>
      <c r="AA55" s="105">
        <v>124</v>
      </c>
      <c r="AB55" s="105">
        <v>133</v>
      </c>
      <c r="AC55" s="106">
        <v>0.9284059683</v>
      </c>
      <c r="AD55" s="96">
        <v>0.77785841040000003</v>
      </c>
      <c r="AE55" s="96">
        <v>1.1080906633000001</v>
      </c>
      <c r="AF55" s="96">
        <v>0.2105947738</v>
      </c>
      <c r="AG55" s="98">
        <v>0.93233082710000004</v>
      </c>
      <c r="AH55" s="96">
        <v>0.78186160930000004</v>
      </c>
      <c r="AI55" s="96">
        <v>1.1117578364</v>
      </c>
      <c r="AJ55" s="96">
        <v>1.1196442483</v>
      </c>
      <c r="AK55" s="96">
        <v>0.93808605830000003</v>
      </c>
      <c r="AL55" s="96">
        <v>1.3363414067999999</v>
      </c>
      <c r="AM55" s="96">
        <v>0.9493211869</v>
      </c>
      <c r="AN55" s="96">
        <v>0.99221831699999996</v>
      </c>
      <c r="AO55" s="96">
        <v>0.7798038276</v>
      </c>
      <c r="AP55" s="96">
        <v>1.2624934037</v>
      </c>
      <c r="AQ55" s="96">
        <v>0.79985497849999998</v>
      </c>
      <c r="AR55" s="96">
        <v>1.0330803179000001</v>
      </c>
      <c r="AS55" s="96">
        <v>0.80328523510000005</v>
      </c>
      <c r="AT55" s="96">
        <v>1.3286126727000001</v>
      </c>
      <c r="AU55" s="95" t="s">
        <v>28</v>
      </c>
      <c r="AV55" s="95" t="s">
        <v>28</v>
      </c>
      <c r="AW55" s="95" t="s">
        <v>28</v>
      </c>
      <c r="AX55" s="95" t="s">
        <v>28</v>
      </c>
      <c r="AY55" s="95" t="s">
        <v>28</v>
      </c>
      <c r="AZ55" s="95" t="s">
        <v>28</v>
      </c>
      <c r="BA55" s="95" t="s">
        <v>28</v>
      </c>
      <c r="BB55" s="95" t="s">
        <v>28</v>
      </c>
      <c r="BC55" s="107" t="s">
        <v>28</v>
      </c>
      <c r="BD55" s="108">
        <v>106</v>
      </c>
      <c r="BE55" s="108">
        <v>142</v>
      </c>
      <c r="BF55" s="108">
        <v>124</v>
      </c>
    </row>
    <row r="56" spans="1:93" x14ac:dyDescent="0.3">
      <c r="A56" s="9"/>
      <c r="B56" t="s">
        <v>83</v>
      </c>
      <c r="C56" s="95">
        <v>92</v>
      </c>
      <c r="D56" s="105">
        <v>102</v>
      </c>
      <c r="E56" s="106">
        <v>0.91013996070000003</v>
      </c>
      <c r="F56" s="96">
        <v>0.74139681130000001</v>
      </c>
      <c r="G56" s="96">
        <v>1.1172893320999999</v>
      </c>
      <c r="H56" s="96">
        <v>0.47213640039999999</v>
      </c>
      <c r="I56" s="98">
        <v>0.90196078430000004</v>
      </c>
      <c r="J56" s="96">
        <v>0.73526477459999995</v>
      </c>
      <c r="K56" s="96">
        <v>1.1064493834</v>
      </c>
      <c r="L56" s="96">
        <v>1.0781283961000001</v>
      </c>
      <c r="M56" s="96">
        <v>0.87823960000000001</v>
      </c>
      <c r="N56" s="96">
        <v>1.3235122153000001</v>
      </c>
      <c r="O56" s="105">
        <v>109</v>
      </c>
      <c r="P56" s="105">
        <v>122</v>
      </c>
      <c r="Q56" s="106">
        <v>0.89839682089999995</v>
      </c>
      <c r="R56" s="96">
        <v>0.74406281669999996</v>
      </c>
      <c r="S56" s="96">
        <v>1.0847428869</v>
      </c>
      <c r="T56" s="96">
        <v>0.60000039059999999</v>
      </c>
      <c r="U56" s="98">
        <v>0.89344262299999999</v>
      </c>
      <c r="V56" s="96">
        <v>0.74051923880000003</v>
      </c>
      <c r="W56" s="96">
        <v>1.0779459583</v>
      </c>
      <c r="X56" s="96">
        <v>1.0517239250999999</v>
      </c>
      <c r="Y56" s="96">
        <v>0.87105012829999995</v>
      </c>
      <c r="Z56" s="96">
        <v>1.2698732011</v>
      </c>
      <c r="AA56" s="105">
        <v>89</v>
      </c>
      <c r="AB56" s="105">
        <v>99</v>
      </c>
      <c r="AC56" s="106">
        <v>0.89601471710000002</v>
      </c>
      <c r="AD56" s="96">
        <v>0.72736056729999998</v>
      </c>
      <c r="AE56" s="96">
        <v>1.1037749491</v>
      </c>
      <c r="AF56" s="96">
        <v>0.46637408619999998</v>
      </c>
      <c r="AG56" s="98">
        <v>0.89898989900000004</v>
      </c>
      <c r="AH56" s="96">
        <v>0.73034427440000005</v>
      </c>
      <c r="AI56" s="96">
        <v>1.1065779068999999</v>
      </c>
      <c r="AJ56" s="96">
        <v>1.0805808651</v>
      </c>
      <c r="AK56" s="96">
        <v>0.87718638559999995</v>
      </c>
      <c r="AL56" s="96">
        <v>1.3311367175</v>
      </c>
      <c r="AM56" s="96">
        <v>0.98517306810000005</v>
      </c>
      <c r="AN56" s="96">
        <v>0.99734849479999999</v>
      </c>
      <c r="AO56" s="96">
        <v>0.75376873359999996</v>
      </c>
      <c r="AP56" s="96">
        <v>1.3196408603000001</v>
      </c>
      <c r="AQ56" s="96">
        <v>0.92691438510000002</v>
      </c>
      <c r="AR56" s="96">
        <v>0.98709743520000004</v>
      </c>
      <c r="AS56" s="96">
        <v>0.74791032899999998</v>
      </c>
      <c r="AT56" s="96">
        <v>1.3027782995999999</v>
      </c>
      <c r="AU56" s="95" t="s">
        <v>28</v>
      </c>
      <c r="AV56" s="95" t="s">
        <v>28</v>
      </c>
      <c r="AW56" s="95" t="s">
        <v>28</v>
      </c>
      <c r="AX56" s="95" t="s">
        <v>28</v>
      </c>
      <c r="AY56" s="95" t="s">
        <v>28</v>
      </c>
      <c r="AZ56" s="95" t="s">
        <v>28</v>
      </c>
      <c r="BA56" s="95" t="s">
        <v>28</v>
      </c>
      <c r="BB56" s="95" t="s">
        <v>28</v>
      </c>
      <c r="BC56" s="107" t="s">
        <v>28</v>
      </c>
      <c r="BD56" s="108">
        <v>92</v>
      </c>
      <c r="BE56" s="108">
        <v>109</v>
      </c>
      <c r="BF56" s="108">
        <v>89</v>
      </c>
    </row>
    <row r="57" spans="1:93" x14ac:dyDescent="0.3">
      <c r="A57" s="9"/>
      <c r="B57" t="s">
        <v>84</v>
      </c>
      <c r="C57" s="95">
        <v>82</v>
      </c>
      <c r="D57" s="105">
        <v>96</v>
      </c>
      <c r="E57" s="106">
        <v>0.86582578210000005</v>
      </c>
      <c r="F57" s="96">
        <v>0.69684397590000002</v>
      </c>
      <c r="G57" s="96">
        <v>1.0757849831999999</v>
      </c>
      <c r="H57" s="96">
        <v>0.81926478130000002</v>
      </c>
      <c r="I57" s="98">
        <v>0.85416666669999997</v>
      </c>
      <c r="J57" s="96">
        <v>0.68792823359999999</v>
      </c>
      <c r="K57" s="96">
        <v>1.0605767560999999</v>
      </c>
      <c r="L57" s="96">
        <v>1.0256349595000001</v>
      </c>
      <c r="M57" s="96">
        <v>0.82546345669999999</v>
      </c>
      <c r="N57" s="96">
        <v>1.2743472307999999</v>
      </c>
      <c r="O57" s="105">
        <v>63</v>
      </c>
      <c r="P57" s="105">
        <v>72</v>
      </c>
      <c r="Q57" s="106">
        <v>0.87948875400000004</v>
      </c>
      <c r="R57" s="96">
        <v>0.68665194439999999</v>
      </c>
      <c r="S57" s="96">
        <v>1.1264811447</v>
      </c>
      <c r="T57" s="96">
        <v>0.81738970799999999</v>
      </c>
      <c r="U57" s="98">
        <v>0.875</v>
      </c>
      <c r="V57" s="96">
        <v>0.68354441440000002</v>
      </c>
      <c r="W57" s="96">
        <v>1.1200808373</v>
      </c>
      <c r="X57" s="96">
        <v>1.0295888663999999</v>
      </c>
      <c r="Y57" s="96">
        <v>0.8038410882</v>
      </c>
      <c r="Z57" s="96">
        <v>1.3187348213000001</v>
      </c>
      <c r="AA57" s="105">
        <v>58</v>
      </c>
      <c r="AB57" s="105">
        <v>68</v>
      </c>
      <c r="AC57" s="106">
        <v>0.85356195349999997</v>
      </c>
      <c r="AD57" s="96">
        <v>0.65947038089999999</v>
      </c>
      <c r="AE57" s="96">
        <v>1.1047774540999999</v>
      </c>
      <c r="AF57" s="96">
        <v>0.82585675940000003</v>
      </c>
      <c r="AG57" s="98">
        <v>0.85294117650000001</v>
      </c>
      <c r="AH57" s="96">
        <v>0.65940288449999995</v>
      </c>
      <c r="AI57" s="96">
        <v>1.1032839978</v>
      </c>
      <c r="AJ57" s="96">
        <v>1.0293834426999999</v>
      </c>
      <c r="AK57" s="96">
        <v>0.79531179689999998</v>
      </c>
      <c r="AL57" s="96">
        <v>1.3323457242000001</v>
      </c>
      <c r="AM57" s="96">
        <v>0.86939094640000003</v>
      </c>
      <c r="AN57" s="96">
        <v>0.97052060029999998</v>
      </c>
      <c r="AO57" s="96">
        <v>0.6793706826</v>
      </c>
      <c r="AP57" s="96">
        <v>1.3864452201999999</v>
      </c>
      <c r="AQ57" s="96">
        <v>0.92554350870000002</v>
      </c>
      <c r="AR57" s="96">
        <v>1.0157802784000001</v>
      </c>
      <c r="AS57" s="96">
        <v>0.7314594901</v>
      </c>
      <c r="AT57" s="96">
        <v>1.410617523</v>
      </c>
      <c r="AU57" s="95" t="s">
        <v>28</v>
      </c>
      <c r="AV57" s="95" t="s">
        <v>28</v>
      </c>
      <c r="AW57" s="95" t="s">
        <v>28</v>
      </c>
      <c r="AX57" s="95" t="s">
        <v>28</v>
      </c>
      <c r="AY57" s="95" t="s">
        <v>28</v>
      </c>
      <c r="AZ57" s="95" t="s">
        <v>28</v>
      </c>
      <c r="BA57" s="95" t="s">
        <v>28</v>
      </c>
      <c r="BB57" s="95" t="s">
        <v>28</v>
      </c>
      <c r="BC57" s="107" t="s">
        <v>28</v>
      </c>
      <c r="BD57" s="108">
        <v>82</v>
      </c>
      <c r="BE57" s="108">
        <v>63</v>
      </c>
      <c r="BF57" s="108">
        <v>58</v>
      </c>
    </row>
    <row r="58" spans="1:93" x14ac:dyDescent="0.3">
      <c r="A58" s="9"/>
      <c r="B58" t="s">
        <v>88</v>
      </c>
      <c r="C58" s="95">
        <v>37</v>
      </c>
      <c r="D58" s="105">
        <v>44</v>
      </c>
      <c r="E58" s="106">
        <v>0.85474750830000001</v>
      </c>
      <c r="F58" s="96">
        <v>0.61901458060000003</v>
      </c>
      <c r="G58" s="96">
        <v>1.1802521715000001</v>
      </c>
      <c r="H58" s="96">
        <v>0.93979561099999998</v>
      </c>
      <c r="I58" s="98">
        <v>0.84090909089999999</v>
      </c>
      <c r="J58" s="96">
        <v>0.60927362169999999</v>
      </c>
      <c r="K58" s="96">
        <v>1.1606084262</v>
      </c>
      <c r="L58" s="96">
        <v>1.0125119212</v>
      </c>
      <c r="M58" s="96">
        <v>0.73326875609999997</v>
      </c>
      <c r="N58" s="96">
        <v>1.3980963759</v>
      </c>
      <c r="O58" s="105">
        <v>40</v>
      </c>
      <c r="P58" s="105">
        <v>43</v>
      </c>
      <c r="Q58" s="106">
        <v>0.94101274260000001</v>
      </c>
      <c r="R58" s="96">
        <v>0.68993598879999996</v>
      </c>
      <c r="S58" s="96">
        <v>1.2834596196000001</v>
      </c>
      <c r="T58" s="96">
        <v>0.54109766550000005</v>
      </c>
      <c r="U58" s="98">
        <v>0.93023255810000005</v>
      </c>
      <c r="V58" s="96">
        <v>0.68234616420000005</v>
      </c>
      <c r="W58" s="96">
        <v>1.2681724579</v>
      </c>
      <c r="X58" s="96">
        <v>1.101612998</v>
      </c>
      <c r="Y58" s="96">
        <v>0.80768561220000001</v>
      </c>
      <c r="Z58" s="96">
        <v>1.5025044138999999</v>
      </c>
      <c r="AA58" s="105">
        <v>36</v>
      </c>
      <c r="AB58" s="105">
        <v>48</v>
      </c>
      <c r="AC58" s="106">
        <v>0.74890250059999997</v>
      </c>
      <c r="AD58" s="96">
        <v>0.53993788850000002</v>
      </c>
      <c r="AE58" s="96">
        <v>1.0387397650000001</v>
      </c>
      <c r="AF58" s="96">
        <v>0.54174720669999998</v>
      </c>
      <c r="AG58" s="98">
        <v>0.75</v>
      </c>
      <c r="AH58" s="96">
        <v>0.54099635560000003</v>
      </c>
      <c r="AI58" s="96">
        <v>1.0397482241</v>
      </c>
      <c r="AJ58" s="96">
        <v>0.90316564730000004</v>
      </c>
      <c r="AK58" s="96">
        <v>0.65115732979999996</v>
      </c>
      <c r="AL58" s="96">
        <v>1.2527052207</v>
      </c>
      <c r="AM58" s="96">
        <v>0.32024747370000001</v>
      </c>
      <c r="AN58" s="96">
        <v>0.7958473532</v>
      </c>
      <c r="AO58" s="96">
        <v>0.50731360160000005</v>
      </c>
      <c r="AP58" s="96">
        <v>1.2484841873999999</v>
      </c>
      <c r="AQ58" s="96">
        <v>0.67336353930000004</v>
      </c>
      <c r="AR58" s="96">
        <v>1.1009248153</v>
      </c>
      <c r="AS58" s="96">
        <v>0.70404810039999999</v>
      </c>
      <c r="AT58" s="96">
        <v>1.7215236405000001</v>
      </c>
      <c r="AU58" s="95" t="s">
        <v>28</v>
      </c>
      <c r="AV58" s="95" t="s">
        <v>28</v>
      </c>
      <c r="AW58" s="95" t="s">
        <v>28</v>
      </c>
      <c r="AX58" s="95" t="s">
        <v>28</v>
      </c>
      <c r="AY58" s="95" t="s">
        <v>28</v>
      </c>
      <c r="AZ58" s="95" t="s">
        <v>28</v>
      </c>
      <c r="BA58" s="95" t="s">
        <v>28</v>
      </c>
      <c r="BB58" s="95" t="s">
        <v>28</v>
      </c>
      <c r="BC58" s="107" t="s">
        <v>28</v>
      </c>
      <c r="BD58" s="108">
        <v>37</v>
      </c>
      <c r="BE58" s="108">
        <v>40</v>
      </c>
      <c r="BF58" s="108">
        <v>36</v>
      </c>
    </row>
    <row r="59" spans="1:93" x14ac:dyDescent="0.3">
      <c r="A59" s="9"/>
      <c r="B59" t="s">
        <v>91</v>
      </c>
      <c r="C59" s="95">
        <v>25</v>
      </c>
      <c r="D59" s="105">
        <v>30</v>
      </c>
      <c r="E59" s="106">
        <v>0.85459871629999995</v>
      </c>
      <c r="F59" s="96">
        <v>0.5772341916</v>
      </c>
      <c r="G59" s="96">
        <v>1.2652385747999999</v>
      </c>
      <c r="H59" s="96">
        <v>0.95116815519999998</v>
      </c>
      <c r="I59" s="98">
        <v>0.83333333330000003</v>
      </c>
      <c r="J59" s="96">
        <v>0.56309081760000002</v>
      </c>
      <c r="K59" s="96">
        <v>1.2332725428</v>
      </c>
      <c r="L59" s="96">
        <v>1.012335666</v>
      </c>
      <c r="M59" s="96">
        <v>0.68377678159999999</v>
      </c>
      <c r="N59" s="96">
        <v>1.4987690841000001</v>
      </c>
      <c r="O59" s="105">
        <v>17</v>
      </c>
      <c r="P59" s="105">
        <v>24</v>
      </c>
      <c r="Q59" s="106">
        <v>0.71983985029999997</v>
      </c>
      <c r="R59" s="96">
        <v>0.44735967319999997</v>
      </c>
      <c r="S59" s="96">
        <v>1.1582836834000001</v>
      </c>
      <c r="T59" s="96">
        <v>0.48066865240000001</v>
      </c>
      <c r="U59" s="98">
        <v>0.70833333330000003</v>
      </c>
      <c r="V59" s="96">
        <v>0.44034288290000001</v>
      </c>
      <c r="W59" s="96">
        <v>1.139421416</v>
      </c>
      <c r="X59" s="96">
        <v>0.84269308970000001</v>
      </c>
      <c r="Y59" s="96">
        <v>0.52370941270000004</v>
      </c>
      <c r="Z59" s="96">
        <v>1.3559650185000001</v>
      </c>
      <c r="AA59" s="105">
        <v>23</v>
      </c>
      <c r="AB59" s="105">
        <v>29</v>
      </c>
      <c r="AC59" s="106">
        <v>0.80032673639999996</v>
      </c>
      <c r="AD59" s="96">
        <v>0.53162434589999996</v>
      </c>
      <c r="AE59" s="96">
        <v>1.2048411439</v>
      </c>
      <c r="AF59" s="96">
        <v>0.86517704709999999</v>
      </c>
      <c r="AG59" s="98">
        <v>0.79310344830000001</v>
      </c>
      <c r="AH59" s="96">
        <v>0.52703814280000005</v>
      </c>
      <c r="AI59" s="96">
        <v>1.1934868249999999</v>
      </c>
      <c r="AJ59" s="96">
        <v>0.96518253639999996</v>
      </c>
      <c r="AK59" s="96">
        <v>0.64113131700000003</v>
      </c>
      <c r="AL59" s="96">
        <v>1.4530210953</v>
      </c>
      <c r="AM59" s="96">
        <v>0.74035679970000001</v>
      </c>
      <c r="AN59" s="96">
        <v>1.1118122123</v>
      </c>
      <c r="AO59" s="96">
        <v>0.59398688899999996</v>
      </c>
      <c r="AP59" s="96">
        <v>2.0810668018</v>
      </c>
      <c r="AQ59" s="96">
        <v>0.5851520858</v>
      </c>
      <c r="AR59" s="96">
        <v>0.84231328289999996</v>
      </c>
      <c r="AS59" s="96">
        <v>0.45486933229999998</v>
      </c>
      <c r="AT59" s="96">
        <v>1.5597702819000001</v>
      </c>
      <c r="AU59" s="95" t="s">
        <v>28</v>
      </c>
      <c r="AV59" s="95" t="s">
        <v>28</v>
      </c>
      <c r="AW59" s="95" t="s">
        <v>28</v>
      </c>
      <c r="AX59" s="95" t="s">
        <v>28</v>
      </c>
      <c r="AY59" s="95" t="s">
        <v>28</v>
      </c>
      <c r="AZ59" s="95" t="s">
        <v>28</v>
      </c>
      <c r="BA59" s="95" t="s">
        <v>28</v>
      </c>
      <c r="BB59" s="95" t="s">
        <v>28</v>
      </c>
      <c r="BC59" s="107" t="s">
        <v>28</v>
      </c>
      <c r="BD59" s="108">
        <v>25</v>
      </c>
      <c r="BE59" s="108">
        <v>17</v>
      </c>
      <c r="BF59" s="108">
        <v>23</v>
      </c>
    </row>
    <row r="60" spans="1:93" x14ac:dyDescent="0.3">
      <c r="A60" s="9"/>
      <c r="B60" t="s">
        <v>89</v>
      </c>
      <c r="C60" s="95">
        <v>97</v>
      </c>
      <c r="D60" s="105">
        <v>117</v>
      </c>
      <c r="E60" s="106">
        <v>0.83393803639999997</v>
      </c>
      <c r="F60" s="96">
        <v>0.68294437890000004</v>
      </c>
      <c r="G60" s="96">
        <v>1.0183152099999999</v>
      </c>
      <c r="H60" s="96">
        <v>0.90461401070000003</v>
      </c>
      <c r="I60" s="98">
        <v>0.82905982909999998</v>
      </c>
      <c r="J60" s="96">
        <v>0.67945304650000005</v>
      </c>
      <c r="K60" s="96">
        <v>1.0116080922999999</v>
      </c>
      <c r="L60" s="96">
        <v>0.98786155590000002</v>
      </c>
      <c r="M60" s="96">
        <v>0.80899835149999999</v>
      </c>
      <c r="N60" s="96">
        <v>1.2062700150000001</v>
      </c>
      <c r="O60" s="105">
        <v>102</v>
      </c>
      <c r="P60" s="105">
        <v>119</v>
      </c>
      <c r="Q60" s="106">
        <v>0.86483289910000005</v>
      </c>
      <c r="R60" s="96">
        <v>0.71175626979999995</v>
      </c>
      <c r="S60" s="96">
        <v>1.0508315488</v>
      </c>
      <c r="T60" s="96">
        <v>0.90107041480000005</v>
      </c>
      <c r="U60" s="98">
        <v>0.85714285710000004</v>
      </c>
      <c r="V60" s="96">
        <v>0.70594635260000005</v>
      </c>
      <c r="W60" s="96">
        <v>1.0407219682</v>
      </c>
      <c r="X60" s="96">
        <v>1.0124317339</v>
      </c>
      <c r="Y60" s="96">
        <v>0.83322990500000005</v>
      </c>
      <c r="Z60" s="96">
        <v>1.2301743008999999</v>
      </c>
      <c r="AA60" s="105">
        <v>113</v>
      </c>
      <c r="AB60" s="105">
        <v>128</v>
      </c>
      <c r="AC60" s="106">
        <v>0.8874038581</v>
      </c>
      <c r="AD60" s="96">
        <v>0.73734012339999999</v>
      </c>
      <c r="AE60" s="96">
        <v>1.0680086195</v>
      </c>
      <c r="AF60" s="96">
        <v>0.4728974554</v>
      </c>
      <c r="AG60" s="98">
        <v>0.8828125</v>
      </c>
      <c r="AH60" s="96">
        <v>0.73416583150000003</v>
      </c>
      <c r="AI60" s="96">
        <v>1.0615556822000001</v>
      </c>
      <c r="AJ60" s="96">
        <v>1.0701962929</v>
      </c>
      <c r="AK60" s="96">
        <v>0.88922158669999996</v>
      </c>
      <c r="AL60" s="96">
        <v>1.2880030384000001</v>
      </c>
      <c r="AM60" s="96">
        <v>0.8503776703</v>
      </c>
      <c r="AN60" s="96">
        <v>1.026098636</v>
      </c>
      <c r="AO60" s="96">
        <v>0.78511354929999999</v>
      </c>
      <c r="AP60" s="96">
        <v>1.3410524015</v>
      </c>
      <c r="AQ60" s="96">
        <v>0.79756507089999995</v>
      </c>
      <c r="AR60" s="96">
        <v>1.0370469523000001</v>
      </c>
      <c r="AS60" s="96">
        <v>0.78537956009999998</v>
      </c>
      <c r="AT60" s="96">
        <v>1.3693587609</v>
      </c>
      <c r="AU60" s="95" t="s">
        <v>28</v>
      </c>
      <c r="AV60" s="95" t="s">
        <v>28</v>
      </c>
      <c r="AW60" s="95" t="s">
        <v>28</v>
      </c>
      <c r="AX60" s="95" t="s">
        <v>28</v>
      </c>
      <c r="AY60" s="95" t="s">
        <v>28</v>
      </c>
      <c r="AZ60" s="95" t="s">
        <v>28</v>
      </c>
      <c r="BA60" s="95" t="s">
        <v>28</v>
      </c>
      <c r="BB60" s="95" t="s">
        <v>28</v>
      </c>
      <c r="BC60" s="107" t="s">
        <v>28</v>
      </c>
      <c r="BD60" s="108">
        <v>97</v>
      </c>
      <c r="BE60" s="108">
        <v>102</v>
      </c>
      <c r="BF60" s="108">
        <v>113</v>
      </c>
    </row>
    <row r="61" spans="1:93" x14ac:dyDescent="0.3">
      <c r="A61" s="9"/>
      <c r="B61" t="s">
        <v>87</v>
      </c>
      <c r="C61" s="95">
        <v>137</v>
      </c>
      <c r="D61" s="105">
        <v>170</v>
      </c>
      <c r="E61" s="106">
        <v>0.81536872490000001</v>
      </c>
      <c r="F61" s="96">
        <v>0.68904164680000002</v>
      </c>
      <c r="G61" s="96">
        <v>0.96485627620000003</v>
      </c>
      <c r="H61" s="96">
        <v>0.68593569409999999</v>
      </c>
      <c r="I61" s="98">
        <v>0.80588235289999999</v>
      </c>
      <c r="J61" s="96">
        <v>0.68162983320000003</v>
      </c>
      <c r="K61" s="96">
        <v>0.95278453959999998</v>
      </c>
      <c r="L61" s="96">
        <v>0.96586482679999996</v>
      </c>
      <c r="M61" s="96">
        <v>0.81622101830000005</v>
      </c>
      <c r="N61" s="96">
        <v>1.1429439366</v>
      </c>
      <c r="O61" s="105">
        <v>135</v>
      </c>
      <c r="P61" s="105">
        <v>155</v>
      </c>
      <c r="Q61" s="106">
        <v>0.87737863449999998</v>
      </c>
      <c r="R61" s="96">
        <v>0.74056212359999996</v>
      </c>
      <c r="S61" s="96">
        <v>1.0394715633</v>
      </c>
      <c r="T61" s="96">
        <v>0.75705639430000005</v>
      </c>
      <c r="U61" s="98">
        <v>0.87096774190000004</v>
      </c>
      <c r="V61" s="96">
        <v>0.73577038920000004</v>
      </c>
      <c r="W61" s="96">
        <v>1.0310075243000001</v>
      </c>
      <c r="X61" s="96">
        <v>1.0271186182000001</v>
      </c>
      <c r="Y61" s="96">
        <v>0.86695198070000001</v>
      </c>
      <c r="Z61" s="96">
        <v>1.2168755356000001</v>
      </c>
      <c r="AA61" s="105">
        <v>129</v>
      </c>
      <c r="AB61" s="105">
        <v>141</v>
      </c>
      <c r="AC61" s="106">
        <v>0.91494554189999999</v>
      </c>
      <c r="AD61" s="96">
        <v>0.76920411219999996</v>
      </c>
      <c r="AE61" s="96">
        <v>1.0883006622</v>
      </c>
      <c r="AF61" s="96">
        <v>0.26630674230000001</v>
      </c>
      <c r="AG61" s="98">
        <v>0.91489361700000005</v>
      </c>
      <c r="AH61" s="96">
        <v>0.76988610349999997</v>
      </c>
      <c r="AI61" s="96">
        <v>1.0872131951999999</v>
      </c>
      <c r="AJ61" s="96">
        <v>1.1034111676</v>
      </c>
      <c r="AK61" s="96">
        <v>0.92764909900000003</v>
      </c>
      <c r="AL61" s="96">
        <v>1.3124749500999999</v>
      </c>
      <c r="AM61" s="96">
        <v>0.73347082959999998</v>
      </c>
      <c r="AN61" s="96">
        <v>1.0428172123999999</v>
      </c>
      <c r="AO61" s="96">
        <v>0.81922489850000002</v>
      </c>
      <c r="AP61" s="96">
        <v>1.3274349211000001</v>
      </c>
      <c r="AQ61" s="96">
        <v>0.54557334319999995</v>
      </c>
      <c r="AR61" s="96">
        <v>1.0760513712999999</v>
      </c>
      <c r="AS61" s="96">
        <v>0.84840894619999996</v>
      </c>
      <c r="AT61" s="96">
        <v>1.3647740974</v>
      </c>
      <c r="AU61" s="95" t="s">
        <v>28</v>
      </c>
      <c r="AV61" s="95" t="s">
        <v>28</v>
      </c>
      <c r="AW61" s="95" t="s">
        <v>28</v>
      </c>
      <c r="AX61" s="95" t="s">
        <v>28</v>
      </c>
      <c r="AY61" s="95" t="s">
        <v>28</v>
      </c>
      <c r="AZ61" s="95" t="s">
        <v>28</v>
      </c>
      <c r="BA61" s="95" t="s">
        <v>28</v>
      </c>
      <c r="BB61" s="95" t="s">
        <v>28</v>
      </c>
      <c r="BC61" s="107" t="s">
        <v>28</v>
      </c>
      <c r="BD61" s="108">
        <v>137</v>
      </c>
      <c r="BE61" s="108">
        <v>135</v>
      </c>
      <c r="BF61" s="108">
        <v>129</v>
      </c>
    </row>
    <row r="62" spans="1:93" x14ac:dyDescent="0.3">
      <c r="A62" s="9"/>
      <c r="B62" t="s">
        <v>90</v>
      </c>
      <c r="C62" s="95">
        <v>98</v>
      </c>
      <c r="D62" s="105">
        <v>125</v>
      </c>
      <c r="E62" s="106">
        <v>0.80210532320000005</v>
      </c>
      <c r="F62" s="96">
        <v>0.6575321515</v>
      </c>
      <c r="G62" s="96">
        <v>0.97846614509999996</v>
      </c>
      <c r="H62" s="96">
        <v>0.61408970799999996</v>
      </c>
      <c r="I62" s="98">
        <v>0.78400000000000003</v>
      </c>
      <c r="J62" s="96">
        <v>0.64317880169999997</v>
      </c>
      <c r="K62" s="96">
        <v>0.95565338659999999</v>
      </c>
      <c r="L62" s="96">
        <v>0.95015334230000004</v>
      </c>
      <c r="M62" s="96">
        <v>0.7788956803</v>
      </c>
      <c r="N62" s="96">
        <v>1.1590658374</v>
      </c>
      <c r="O62" s="105">
        <v>89</v>
      </c>
      <c r="P62" s="105">
        <v>107</v>
      </c>
      <c r="Q62" s="106">
        <v>0.84563960630000001</v>
      </c>
      <c r="R62" s="96">
        <v>0.68652386799999998</v>
      </c>
      <c r="S62" s="96">
        <v>1.0416336229000001</v>
      </c>
      <c r="T62" s="96">
        <v>0.92443281249999998</v>
      </c>
      <c r="U62" s="98">
        <v>0.83177570089999997</v>
      </c>
      <c r="V62" s="96">
        <v>0.67573909499999996</v>
      </c>
      <c r="W62" s="96">
        <v>1.0238431101000001</v>
      </c>
      <c r="X62" s="96">
        <v>0.98996277070000005</v>
      </c>
      <c r="Y62" s="96">
        <v>0.80369115329999996</v>
      </c>
      <c r="Z62" s="96">
        <v>1.2194065883</v>
      </c>
      <c r="AA62" s="105">
        <v>110</v>
      </c>
      <c r="AB62" s="105">
        <v>130</v>
      </c>
      <c r="AC62" s="106">
        <v>0.85098548510000005</v>
      </c>
      <c r="AD62" s="96">
        <v>0.70532157600000001</v>
      </c>
      <c r="AE62" s="96">
        <v>1.0267320900000001</v>
      </c>
      <c r="AF62" s="96">
        <v>0.78656453569999996</v>
      </c>
      <c r="AG62" s="98">
        <v>0.8461538462</v>
      </c>
      <c r="AH62" s="96">
        <v>0.70192457890000004</v>
      </c>
      <c r="AI62" s="96">
        <v>1.0200188922</v>
      </c>
      <c r="AJ62" s="96">
        <v>1.0262762589000001</v>
      </c>
      <c r="AK62" s="96">
        <v>0.85060767900000001</v>
      </c>
      <c r="AL62" s="96">
        <v>1.2382241373</v>
      </c>
      <c r="AM62" s="96">
        <v>0.9647454164</v>
      </c>
      <c r="AN62" s="96">
        <v>1.0063216987000001</v>
      </c>
      <c r="AO62" s="96">
        <v>0.76098405769999999</v>
      </c>
      <c r="AP62" s="96">
        <v>1.3307550284</v>
      </c>
      <c r="AQ62" s="96">
        <v>0.71813158960000001</v>
      </c>
      <c r="AR62" s="96">
        <v>1.0542750208</v>
      </c>
      <c r="AS62" s="96">
        <v>0.79125454589999999</v>
      </c>
      <c r="AT62" s="96">
        <v>1.4047259826</v>
      </c>
      <c r="AU62" s="95" t="s">
        <v>28</v>
      </c>
      <c r="AV62" s="95" t="s">
        <v>28</v>
      </c>
      <c r="AW62" s="95" t="s">
        <v>28</v>
      </c>
      <c r="AX62" s="95" t="s">
        <v>28</v>
      </c>
      <c r="AY62" s="95" t="s">
        <v>28</v>
      </c>
      <c r="AZ62" s="95" t="s">
        <v>28</v>
      </c>
      <c r="BA62" s="95" t="s">
        <v>28</v>
      </c>
      <c r="BB62" s="95" t="s">
        <v>28</v>
      </c>
      <c r="BC62" s="107" t="s">
        <v>28</v>
      </c>
      <c r="BD62" s="108">
        <v>98</v>
      </c>
      <c r="BE62" s="108">
        <v>89</v>
      </c>
      <c r="BF62" s="108">
        <v>110</v>
      </c>
    </row>
    <row r="63" spans="1:93" x14ac:dyDescent="0.3">
      <c r="A63" s="9"/>
      <c r="B63" t="s">
        <v>92</v>
      </c>
      <c r="C63" s="95">
        <v>76</v>
      </c>
      <c r="D63" s="105">
        <v>91</v>
      </c>
      <c r="E63" s="106">
        <v>0.84657959569999996</v>
      </c>
      <c r="F63" s="96">
        <v>0.67568421369999998</v>
      </c>
      <c r="G63" s="96">
        <v>1.0606981740999999</v>
      </c>
      <c r="H63" s="96">
        <v>0.98035758090000003</v>
      </c>
      <c r="I63" s="98">
        <v>0.83516483519999996</v>
      </c>
      <c r="J63" s="96">
        <v>0.66701052459999999</v>
      </c>
      <c r="K63" s="96">
        <v>1.0457110887000001</v>
      </c>
      <c r="L63" s="96">
        <v>1.0028364219000001</v>
      </c>
      <c r="M63" s="96">
        <v>0.80039814649999996</v>
      </c>
      <c r="N63" s="96">
        <v>1.2564757846000001</v>
      </c>
      <c r="O63" s="105">
        <v>95</v>
      </c>
      <c r="P63" s="105">
        <v>122</v>
      </c>
      <c r="Q63" s="106">
        <v>0.79332755180000003</v>
      </c>
      <c r="R63" s="96">
        <v>0.64834627050000004</v>
      </c>
      <c r="S63" s="96">
        <v>0.97072911969999998</v>
      </c>
      <c r="T63" s="96">
        <v>0.47266840919999997</v>
      </c>
      <c r="U63" s="98">
        <v>0.77868852460000004</v>
      </c>
      <c r="V63" s="96">
        <v>0.63684294050000001</v>
      </c>
      <c r="W63" s="96">
        <v>0.95212772219999997</v>
      </c>
      <c r="X63" s="96">
        <v>0.92872275059999998</v>
      </c>
      <c r="Y63" s="96">
        <v>0.75899788219999997</v>
      </c>
      <c r="Z63" s="96">
        <v>1.1364009936999999</v>
      </c>
      <c r="AA63" s="105">
        <v>82</v>
      </c>
      <c r="AB63" s="105">
        <v>103</v>
      </c>
      <c r="AC63" s="106">
        <v>0.795286673</v>
      </c>
      <c r="AD63" s="96">
        <v>0.64003239160000003</v>
      </c>
      <c r="AE63" s="96">
        <v>0.98820137939999997</v>
      </c>
      <c r="AF63" s="96">
        <v>0.70630746470000005</v>
      </c>
      <c r="AG63" s="98">
        <v>0.79611650489999997</v>
      </c>
      <c r="AH63" s="96">
        <v>0.64117582939999995</v>
      </c>
      <c r="AI63" s="96">
        <v>0.98849872409999995</v>
      </c>
      <c r="AJ63" s="96">
        <v>0.95910429239999995</v>
      </c>
      <c r="AK63" s="96">
        <v>0.77186986140000002</v>
      </c>
      <c r="AL63" s="96">
        <v>1.1917566544</v>
      </c>
      <c r="AM63" s="96">
        <v>0.98694617210000002</v>
      </c>
      <c r="AN63" s="96">
        <v>1.0024694985</v>
      </c>
      <c r="AO63" s="96">
        <v>0.74602427630000001</v>
      </c>
      <c r="AP63" s="96">
        <v>1.3470675518999999</v>
      </c>
      <c r="AQ63" s="96">
        <v>0.67291662880000003</v>
      </c>
      <c r="AR63" s="96">
        <v>0.93709741629999999</v>
      </c>
      <c r="AS63" s="96">
        <v>0.69308431349999999</v>
      </c>
      <c r="AT63" s="96">
        <v>1.267019828</v>
      </c>
      <c r="AU63" s="95" t="s">
        <v>28</v>
      </c>
      <c r="AV63" s="95" t="s">
        <v>28</v>
      </c>
      <c r="AW63" s="95" t="s">
        <v>28</v>
      </c>
      <c r="AX63" s="95" t="s">
        <v>28</v>
      </c>
      <c r="AY63" s="95" t="s">
        <v>28</v>
      </c>
      <c r="AZ63" s="95" t="s">
        <v>28</v>
      </c>
      <c r="BA63" s="95" t="s">
        <v>28</v>
      </c>
      <c r="BB63" s="95" t="s">
        <v>28</v>
      </c>
      <c r="BC63" s="107" t="s">
        <v>28</v>
      </c>
      <c r="BD63" s="108">
        <v>76</v>
      </c>
      <c r="BE63" s="108">
        <v>95</v>
      </c>
      <c r="BF63" s="108">
        <v>82</v>
      </c>
    </row>
    <row r="64" spans="1:93" x14ac:dyDescent="0.3">
      <c r="A64" s="9"/>
      <c r="B64" t="s">
        <v>95</v>
      </c>
      <c r="C64" s="95">
        <v>20</v>
      </c>
      <c r="D64" s="105">
        <v>24</v>
      </c>
      <c r="E64" s="106">
        <v>0.85245615850000001</v>
      </c>
      <c r="F64" s="96">
        <v>0.54977997180000004</v>
      </c>
      <c r="G64" s="96">
        <v>1.3217678698999999</v>
      </c>
      <c r="H64" s="96">
        <v>0.96524786900000004</v>
      </c>
      <c r="I64" s="98">
        <v>0.83333333330000003</v>
      </c>
      <c r="J64" s="96">
        <v>0.5376310004</v>
      </c>
      <c r="K64" s="96">
        <v>1.2916748549999999</v>
      </c>
      <c r="L64" s="96">
        <v>1.0097976472000001</v>
      </c>
      <c r="M64" s="96">
        <v>0.65125521870000003</v>
      </c>
      <c r="N64" s="96">
        <v>1.5657322335999999</v>
      </c>
      <c r="O64" s="105">
        <v>35</v>
      </c>
      <c r="P64" s="105">
        <v>43</v>
      </c>
      <c r="Q64" s="106">
        <v>0.82938784269999999</v>
      </c>
      <c r="R64" s="96">
        <v>0.59522944290000002</v>
      </c>
      <c r="S64" s="96">
        <v>1.1556622439999999</v>
      </c>
      <c r="T64" s="96">
        <v>0.86166900769999999</v>
      </c>
      <c r="U64" s="98">
        <v>0.81395348840000004</v>
      </c>
      <c r="V64" s="96">
        <v>0.58441353760000003</v>
      </c>
      <c r="W64" s="96">
        <v>1.1336497849</v>
      </c>
      <c r="X64" s="96">
        <v>0.97093735989999996</v>
      </c>
      <c r="Y64" s="96">
        <v>0.69681574049999995</v>
      </c>
      <c r="Z64" s="96">
        <v>1.3528961847000001</v>
      </c>
      <c r="AA64" s="105">
        <v>34</v>
      </c>
      <c r="AB64" s="105">
        <v>44</v>
      </c>
      <c r="AC64" s="106">
        <v>0.77362024839999999</v>
      </c>
      <c r="AD64" s="96">
        <v>0.55250666859999997</v>
      </c>
      <c r="AE64" s="96">
        <v>1.0832236473000001</v>
      </c>
      <c r="AF64" s="96">
        <v>0.68624836160000002</v>
      </c>
      <c r="AG64" s="98">
        <v>0.77272727269999997</v>
      </c>
      <c r="AH64" s="96">
        <v>0.55213640119999996</v>
      </c>
      <c r="AI64" s="96">
        <v>1.0814491432</v>
      </c>
      <c r="AJ64" s="96">
        <v>0.93297489570000003</v>
      </c>
      <c r="AK64" s="96">
        <v>0.66631509789999999</v>
      </c>
      <c r="AL64" s="96">
        <v>1.3063521431</v>
      </c>
      <c r="AM64" s="96">
        <v>0.77253521960000004</v>
      </c>
      <c r="AN64" s="96">
        <v>0.93276053550000004</v>
      </c>
      <c r="AO64" s="96">
        <v>0.58183219350000004</v>
      </c>
      <c r="AP64" s="96">
        <v>1.495349048</v>
      </c>
      <c r="AQ64" s="96">
        <v>0.92203539999999995</v>
      </c>
      <c r="AR64" s="96">
        <v>0.97293900040000003</v>
      </c>
      <c r="AS64" s="96">
        <v>0.56167630869999996</v>
      </c>
      <c r="AT64" s="96">
        <v>1.68533065</v>
      </c>
      <c r="AU64" s="95" t="s">
        <v>28</v>
      </c>
      <c r="AV64" s="95" t="s">
        <v>28</v>
      </c>
      <c r="AW64" s="95" t="s">
        <v>28</v>
      </c>
      <c r="AX64" s="95" t="s">
        <v>28</v>
      </c>
      <c r="AY64" s="95" t="s">
        <v>28</v>
      </c>
      <c r="AZ64" s="95" t="s">
        <v>28</v>
      </c>
      <c r="BA64" s="95" t="s">
        <v>28</v>
      </c>
      <c r="BB64" s="95" t="s">
        <v>28</v>
      </c>
      <c r="BC64" s="107" t="s">
        <v>28</v>
      </c>
      <c r="BD64" s="108">
        <v>20</v>
      </c>
      <c r="BE64" s="108">
        <v>35</v>
      </c>
      <c r="BF64" s="108">
        <v>34</v>
      </c>
    </row>
    <row r="65" spans="1:93" x14ac:dyDescent="0.3">
      <c r="A65" s="9"/>
      <c r="B65" t="s">
        <v>94</v>
      </c>
      <c r="C65" s="95">
        <v>91</v>
      </c>
      <c r="D65" s="105">
        <v>115</v>
      </c>
      <c r="E65" s="106">
        <v>0.8036410853</v>
      </c>
      <c r="F65" s="96">
        <v>0.65391343160000004</v>
      </c>
      <c r="G65" s="96">
        <v>0.98765213070000002</v>
      </c>
      <c r="H65" s="96">
        <v>0.63986650040000004</v>
      </c>
      <c r="I65" s="98">
        <v>0.79130434780000003</v>
      </c>
      <c r="J65" s="96">
        <v>0.64433746609999998</v>
      </c>
      <c r="K65" s="96">
        <v>0.97179289390000001</v>
      </c>
      <c r="L65" s="96">
        <v>0.95197256659999996</v>
      </c>
      <c r="M65" s="96">
        <v>0.77460903780000001</v>
      </c>
      <c r="N65" s="96">
        <v>1.1699473197000001</v>
      </c>
      <c r="O65" s="105">
        <v>78</v>
      </c>
      <c r="P65" s="105">
        <v>92</v>
      </c>
      <c r="Q65" s="106">
        <v>0.85174590660000005</v>
      </c>
      <c r="R65" s="96">
        <v>0.68179356840000005</v>
      </c>
      <c r="S65" s="96">
        <v>1.0640626768000001</v>
      </c>
      <c r="T65" s="96">
        <v>0.97967482309999998</v>
      </c>
      <c r="U65" s="98">
        <v>0.84782608699999995</v>
      </c>
      <c r="V65" s="96">
        <v>0.67908975640000002</v>
      </c>
      <c r="W65" s="96">
        <v>1.0584890539</v>
      </c>
      <c r="X65" s="96">
        <v>0.9971112177</v>
      </c>
      <c r="Y65" s="96">
        <v>0.79815354549999995</v>
      </c>
      <c r="Z65" s="96">
        <v>1.2456635519999999</v>
      </c>
      <c r="AA65" s="105">
        <v>74</v>
      </c>
      <c r="AB65" s="105">
        <v>86</v>
      </c>
      <c r="AC65" s="106">
        <v>0.85940767080000002</v>
      </c>
      <c r="AD65" s="96">
        <v>0.68382215690000003</v>
      </c>
      <c r="AE65" s="96">
        <v>1.0800784052000001</v>
      </c>
      <c r="AF65" s="96">
        <v>0.7589285912</v>
      </c>
      <c r="AG65" s="98">
        <v>0.8604651163</v>
      </c>
      <c r="AH65" s="96">
        <v>0.68514595649999999</v>
      </c>
      <c r="AI65" s="96">
        <v>1.0806459693999999</v>
      </c>
      <c r="AJ65" s="96">
        <v>1.0364332937</v>
      </c>
      <c r="AK65" s="96">
        <v>0.82467968859999996</v>
      </c>
      <c r="AL65" s="96">
        <v>1.3025590263</v>
      </c>
      <c r="AM65" s="96">
        <v>0.95599210850000005</v>
      </c>
      <c r="AN65" s="96">
        <v>1.0089953637</v>
      </c>
      <c r="AO65" s="96">
        <v>0.73410333679999995</v>
      </c>
      <c r="AP65" s="96">
        <v>1.3868233432999999</v>
      </c>
      <c r="AQ65" s="96">
        <v>0.70635931480000003</v>
      </c>
      <c r="AR65" s="96">
        <v>1.0598585888000001</v>
      </c>
      <c r="AS65" s="96">
        <v>0.78325082609999996</v>
      </c>
      <c r="AT65" s="96">
        <v>1.4341513482999999</v>
      </c>
      <c r="AU65" s="95" t="s">
        <v>28</v>
      </c>
      <c r="AV65" s="95" t="s">
        <v>28</v>
      </c>
      <c r="AW65" s="95" t="s">
        <v>28</v>
      </c>
      <c r="AX65" s="95" t="s">
        <v>28</v>
      </c>
      <c r="AY65" s="95" t="s">
        <v>28</v>
      </c>
      <c r="AZ65" s="95" t="s">
        <v>28</v>
      </c>
      <c r="BA65" s="95" t="s">
        <v>28</v>
      </c>
      <c r="BB65" s="95" t="s">
        <v>28</v>
      </c>
      <c r="BC65" s="107" t="s">
        <v>28</v>
      </c>
      <c r="BD65" s="108">
        <v>91</v>
      </c>
      <c r="BE65" s="108">
        <v>78</v>
      </c>
      <c r="BF65" s="108">
        <v>74</v>
      </c>
    </row>
    <row r="66" spans="1:93" x14ac:dyDescent="0.3">
      <c r="A66" s="9"/>
      <c r="B66" t="s">
        <v>93</v>
      </c>
      <c r="C66" s="95">
        <v>47</v>
      </c>
      <c r="D66" s="105">
        <v>86</v>
      </c>
      <c r="E66" s="106">
        <v>0.56352591910000005</v>
      </c>
      <c r="F66" s="96">
        <v>0.42317128009999999</v>
      </c>
      <c r="G66" s="96">
        <v>0.7504324523</v>
      </c>
      <c r="H66" s="96">
        <v>5.6837759999999998E-3</v>
      </c>
      <c r="I66" s="98">
        <v>0.54651162789999996</v>
      </c>
      <c r="J66" s="96">
        <v>0.41061886749999998</v>
      </c>
      <c r="K66" s="96">
        <v>0.72737758320000001</v>
      </c>
      <c r="L66" s="96">
        <v>0.66753831450000001</v>
      </c>
      <c r="M66" s="96">
        <v>0.50127781790000003</v>
      </c>
      <c r="N66" s="96">
        <v>0.88894298800000005</v>
      </c>
      <c r="O66" s="105">
        <v>63</v>
      </c>
      <c r="P66" s="105">
        <v>88</v>
      </c>
      <c r="Q66" s="106">
        <v>0.72928703019999996</v>
      </c>
      <c r="R66" s="96">
        <v>0.56937887549999999</v>
      </c>
      <c r="S66" s="96">
        <v>0.93410485580000002</v>
      </c>
      <c r="T66" s="96">
        <v>0.21056879549999999</v>
      </c>
      <c r="U66" s="98">
        <v>0.71590909089999999</v>
      </c>
      <c r="V66" s="96">
        <v>0.55926361179999995</v>
      </c>
      <c r="W66" s="96">
        <v>0.91642977599999997</v>
      </c>
      <c r="X66" s="96">
        <v>0.85375259579999996</v>
      </c>
      <c r="Y66" s="96">
        <v>0.66655332239999998</v>
      </c>
      <c r="Z66" s="96">
        <v>1.0935261597000001</v>
      </c>
      <c r="AA66" s="105">
        <v>47</v>
      </c>
      <c r="AB66" s="105">
        <v>81</v>
      </c>
      <c r="AC66" s="106">
        <v>0.58328824840000004</v>
      </c>
      <c r="AD66" s="96">
        <v>0.43800162949999999</v>
      </c>
      <c r="AE66" s="96">
        <v>0.77676692899999999</v>
      </c>
      <c r="AF66" s="96">
        <v>1.60898542E-2</v>
      </c>
      <c r="AG66" s="98">
        <v>0.58024691360000002</v>
      </c>
      <c r="AH66" s="96">
        <v>0.43596571109999999</v>
      </c>
      <c r="AI66" s="96">
        <v>0.77227743400000004</v>
      </c>
      <c r="AJ66" s="96">
        <v>0.70343724050000001</v>
      </c>
      <c r="AK66" s="96">
        <v>0.52822366720000002</v>
      </c>
      <c r="AL66" s="96">
        <v>0.93676974739999996</v>
      </c>
      <c r="AM66" s="96">
        <v>0.2464778359</v>
      </c>
      <c r="AN66" s="96">
        <v>0.79980614520000004</v>
      </c>
      <c r="AO66" s="96">
        <v>0.54817150550000004</v>
      </c>
      <c r="AP66" s="96">
        <v>1.1669520643</v>
      </c>
      <c r="AQ66" s="96">
        <v>0.18096627439999999</v>
      </c>
      <c r="AR66" s="96">
        <v>1.2941499325000001</v>
      </c>
      <c r="AS66" s="96">
        <v>0.88698880840000005</v>
      </c>
      <c r="AT66" s="96">
        <v>1.8882132807000001</v>
      </c>
      <c r="AU66" s="95" t="s">
        <v>28</v>
      </c>
      <c r="AV66" s="95" t="s">
        <v>28</v>
      </c>
      <c r="AW66" s="95" t="s">
        <v>28</v>
      </c>
      <c r="AX66" s="95" t="s">
        <v>28</v>
      </c>
      <c r="AY66" s="95" t="s">
        <v>28</v>
      </c>
      <c r="AZ66" s="95" t="s">
        <v>28</v>
      </c>
      <c r="BA66" s="95" t="s">
        <v>28</v>
      </c>
      <c r="BB66" s="95" t="s">
        <v>28</v>
      </c>
      <c r="BC66" s="107" t="s">
        <v>28</v>
      </c>
      <c r="BD66" s="108">
        <v>47</v>
      </c>
      <c r="BE66" s="108">
        <v>63</v>
      </c>
      <c r="BF66" s="108">
        <v>47</v>
      </c>
      <c r="BQ66" s="46"/>
      <c r="CC66" s="4"/>
      <c r="CO66" s="4"/>
    </row>
    <row r="67" spans="1:93" x14ac:dyDescent="0.3">
      <c r="A67" s="9"/>
      <c r="B67" t="s">
        <v>133</v>
      </c>
      <c r="C67" s="95">
        <v>53</v>
      </c>
      <c r="D67" s="105">
        <v>107</v>
      </c>
      <c r="E67" s="106">
        <v>0.51409037390000001</v>
      </c>
      <c r="F67" s="96">
        <v>0.39251688140000002</v>
      </c>
      <c r="G67" s="96">
        <v>0.67331858850000004</v>
      </c>
      <c r="H67" s="96">
        <v>3.148844E-4</v>
      </c>
      <c r="I67" s="98">
        <v>0.49532710279999997</v>
      </c>
      <c r="J67" s="96">
        <v>0.37841693859999997</v>
      </c>
      <c r="K67" s="96">
        <v>0.64835612200000003</v>
      </c>
      <c r="L67" s="96">
        <v>0.60897823870000001</v>
      </c>
      <c r="M67" s="96">
        <v>0.46496540539999998</v>
      </c>
      <c r="N67" s="96">
        <v>0.79759588770000001</v>
      </c>
      <c r="O67" s="105">
        <v>57</v>
      </c>
      <c r="P67" s="105">
        <v>108</v>
      </c>
      <c r="Q67" s="106">
        <v>0.54263306929999999</v>
      </c>
      <c r="R67" s="96">
        <v>0.41831908109999999</v>
      </c>
      <c r="S67" s="96">
        <v>0.70389007140000004</v>
      </c>
      <c r="T67" s="96">
        <v>6.3079550000000003E-4</v>
      </c>
      <c r="U67" s="98">
        <v>0.52777777780000001</v>
      </c>
      <c r="V67" s="96">
        <v>0.40710524860000002</v>
      </c>
      <c r="W67" s="96">
        <v>0.68421958120000004</v>
      </c>
      <c r="X67" s="96">
        <v>0.63524287729999995</v>
      </c>
      <c r="Y67" s="96">
        <v>0.48971253650000002</v>
      </c>
      <c r="Z67" s="96">
        <v>0.82402120249999999</v>
      </c>
      <c r="AA67" s="105">
        <v>57</v>
      </c>
      <c r="AB67" s="105">
        <v>96</v>
      </c>
      <c r="AC67" s="106">
        <v>0.59823753290000004</v>
      </c>
      <c r="AD67" s="96">
        <v>0.46116771280000002</v>
      </c>
      <c r="AE67" s="96">
        <v>0.77604770649999999</v>
      </c>
      <c r="AF67" s="96">
        <v>1.3936359800000001E-2</v>
      </c>
      <c r="AG67" s="98">
        <v>0.59375</v>
      </c>
      <c r="AH67" s="96">
        <v>0.4579934047</v>
      </c>
      <c r="AI67" s="96">
        <v>0.76974702890000002</v>
      </c>
      <c r="AJ67" s="96">
        <v>0.72146586280000002</v>
      </c>
      <c r="AK67" s="96">
        <v>0.55616163060000001</v>
      </c>
      <c r="AL67" s="96">
        <v>0.93590237529999998</v>
      </c>
      <c r="AM67" s="96">
        <v>0.60252849340000003</v>
      </c>
      <c r="AN67" s="96">
        <v>1.1024715721</v>
      </c>
      <c r="AO67" s="96">
        <v>0.76368328770000005</v>
      </c>
      <c r="AP67" s="96">
        <v>1.5915544924</v>
      </c>
      <c r="AQ67" s="96">
        <v>0.77704885830000003</v>
      </c>
      <c r="AR67" s="96">
        <v>1.0555207738000001</v>
      </c>
      <c r="AS67" s="96">
        <v>0.72617191889999999</v>
      </c>
      <c r="AT67" s="96">
        <v>1.5342428905000001</v>
      </c>
      <c r="AU67" s="95">
        <v>1</v>
      </c>
      <c r="AV67" s="95">
        <v>2</v>
      </c>
      <c r="AW67" s="95" t="s">
        <v>28</v>
      </c>
      <c r="AX67" s="95" t="s">
        <v>28</v>
      </c>
      <c r="AY67" s="95" t="s">
        <v>28</v>
      </c>
      <c r="AZ67" s="95" t="s">
        <v>28</v>
      </c>
      <c r="BA67" s="95" t="s">
        <v>28</v>
      </c>
      <c r="BB67" s="95" t="s">
        <v>28</v>
      </c>
      <c r="BC67" s="107" t="s">
        <v>181</v>
      </c>
      <c r="BD67" s="108">
        <v>53</v>
      </c>
      <c r="BE67" s="108">
        <v>57</v>
      </c>
      <c r="BF67" s="108">
        <v>57</v>
      </c>
      <c r="BQ67" s="46"/>
    </row>
    <row r="68" spans="1:93" x14ac:dyDescent="0.3">
      <c r="A68" s="9"/>
      <c r="B68" t="s">
        <v>96</v>
      </c>
      <c r="C68" s="95">
        <v>165</v>
      </c>
      <c r="D68" s="105">
        <v>195</v>
      </c>
      <c r="E68" s="106">
        <v>0.85360846499999998</v>
      </c>
      <c r="F68" s="96">
        <v>0.73210669250000004</v>
      </c>
      <c r="G68" s="96">
        <v>0.99527489499999999</v>
      </c>
      <c r="H68" s="96">
        <v>0.88731880679999997</v>
      </c>
      <c r="I68" s="98">
        <v>0.8461538462</v>
      </c>
      <c r="J68" s="96">
        <v>0.7264126233</v>
      </c>
      <c r="K68" s="96">
        <v>0.9856331076</v>
      </c>
      <c r="L68" s="96">
        <v>1.0111626398</v>
      </c>
      <c r="M68" s="96">
        <v>0.8672347641</v>
      </c>
      <c r="N68" s="96">
        <v>1.1789770503000001</v>
      </c>
      <c r="O68" s="105">
        <v>138</v>
      </c>
      <c r="P68" s="105">
        <v>169</v>
      </c>
      <c r="Q68" s="106">
        <v>0.82647106599999998</v>
      </c>
      <c r="R68" s="96">
        <v>0.69887122530000001</v>
      </c>
      <c r="S68" s="96">
        <v>0.97736807319999996</v>
      </c>
      <c r="T68" s="96">
        <v>0.69958861029999997</v>
      </c>
      <c r="U68" s="98">
        <v>0.81656804729999999</v>
      </c>
      <c r="V68" s="96">
        <v>0.69108790860000002</v>
      </c>
      <c r="W68" s="96">
        <v>0.96483148910000005</v>
      </c>
      <c r="X68" s="96">
        <v>0.96752278420000004</v>
      </c>
      <c r="Y68" s="96">
        <v>0.81814580280000004</v>
      </c>
      <c r="Z68" s="96">
        <v>1.1441730004999999</v>
      </c>
      <c r="AA68" s="105">
        <v>108</v>
      </c>
      <c r="AB68" s="105">
        <v>127</v>
      </c>
      <c r="AC68" s="106">
        <v>0.85636432799999995</v>
      </c>
      <c r="AD68" s="96">
        <v>0.70856502070000005</v>
      </c>
      <c r="AE68" s="96">
        <v>1.0349930365</v>
      </c>
      <c r="AF68" s="96">
        <v>0.73874895890000003</v>
      </c>
      <c r="AG68" s="98">
        <v>0.85039370079999999</v>
      </c>
      <c r="AH68" s="96">
        <v>0.70422773940000005</v>
      </c>
      <c r="AI68" s="96">
        <v>1.0268971327</v>
      </c>
      <c r="AJ68" s="96">
        <v>1.0327630661</v>
      </c>
      <c r="AK68" s="96">
        <v>0.85451922660000001</v>
      </c>
      <c r="AL68" s="96">
        <v>1.2481867200000001</v>
      </c>
      <c r="AM68" s="96">
        <v>0.78212589379999997</v>
      </c>
      <c r="AN68" s="96">
        <v>1.0361697622999999</v>
      </c>
      <c r="AO68" s="96">
        <v>0.8055061925</v>
      </c>
      <c r="AP68" s="96">
        <v>1.3328858131000001</v>
      </c>
      <c r="AQ68" s="96">
        <v>0.77942479440000001</v>
      </c>
      <c r="AR68" s="96">
        <v>0.96820861069999997</v>
      </c>
      <c r="AS68" s="96">
        <v>0.77228468770000003</v>
      </c>
      <c r="AT68" s="96">
        <v>1.2138372400999999</v>
      </c>
      <c r="AU68" s="95" t="s">
        <v>28</v>
      </c>
      <c r="AV68" s="95" t="s">
        <v>28</v>
      </c>
      <c r="AW68" s="95" t="s">
        <v>28</v>
      </c>
      <c r="AX68" s="95" t="s">
        <v>28</v>
      </c>
      <c r="AY68" s="95" t="s">
        <v>28</v>
      </c>
      <c r="AZ68" s="95" t="s">
        <v>28</v>
      </c>
      <c r="BA68" s="95" t="s">
        <v>28</v>
      </c>
      <c r="BB68" s="95" t="s">
        <v>28</v>
      </c>
      <c r="BC68" s="107" t="s">
        <v>28</v>
      </c>
      <c r="BD68" s="108">
        <v>165</v>
      </c>
      <c r="BE68" s="108">
        <v>138</v>
      </c>
      <c r="BF68" s="108">
        <v>108</v>
      </c>
    </row>
    <row r="69" spans="1:93" s="3" customFormat="1" x14ac:dyDescent="0.3">
      <c r="A69" s="9"/>
      <c r="B69" s="3" t="s">
        <v>185</v>
      </c>
      <c r="C69" s="101">
        <v>53</v>
      </c>
      <c r="D69" s="102">
        <v>64</v>
      </c>
      <c r="E69" s="97">
        <v>0.84807233469999999</v>
      </c>
      <c r="F69" s="103">
        <v>0.64754309629999995</v>
      </c>
      <c r="G69" s="103">
        <v>1.1107008768</v>
      </c>
      <c r="H69" s="103">
        <v>0.97337445440000003</v>
      </c>
      <c r="I69" s="104">
        <v>0.828125</v>
      </c>
      <c r="J69" s="103">
        <v>0.63266581919999998</v>
      </c>
      <c r="K69" s="103">
        <v>1.0839703914000001</v>
      </c>
      <c r="L69" s="103">
        <v>1.0046046822000001</v>
      </c>
      <c r="M69" s="103">
        <v>0.76706290239999997</v>
      </c>
      <c r="N69" s="103">
        <v>1.3157077006</v>
      </c>
      <c r="O69" s="102">
        <v>59</v>
      </c>
      <c r="P69" s="102">
        <v>66</v>
      </c>
      <c r="Q69" s="97">
        <v>0.90949064030000004</v>
      </c>
      <c r="R69" s="103">
        <v>0.70425680700000004</v>
      </c>
      <c r="S69" s="103">
        <v>1.1745335176</v>
      </c>
      <c r="T69" s="103">
        <v>0.63083650869999996</v>
      </c>
      <c r="U69" s="104">
        <v>0.89393939389999999</v>
      </c>
      <c r="V69" s="103">
        <v>0.69261369439999998</v>
      </c>
      <c r="W69" s="103">
        <v>1.1537855035</v>
      </c>
      <c r="X69" s="103">
        <v>1.0647110984999999</v>
      </c>
      <c r="Y69" s="103">
        <v>0.82445052789999995</v>
      </c>
      <c r="Z69" s="103">
        <v>1.3749881706</v>
      </c>
      <c r="AA69" s="102">
        <v>38</v>
      </c>
      <c r="AB69" s="102">
        <v>47</v>
      </c>
      <c r="AC69" s="97">
        <v>0.81532409939999995</v>
      </c>
      <c r="AD69" s="103">
        <v>0.59295946730000004</v>
      </c>
      <c r="AE69" s="103">
        <v>1.1210772805</v>
      </c>
      <c r="AF69" s="103">
        <v>0.9172952056</v>
      </c>
      <c r="AG69" s="104">
        <v>0.80851063830000003</v>
      </c>
      <c r="AH69" s="103">
        <v>0.58830510189999996</v>
      </c>
      <c r="AI69" s="103">
        <v>1.1111402063</v>
      </c>
      <c r="AJ69" s="103">
        <v>0.98326914040000002</v>
      </c>
      <c r="AK69" s="103">
        <v>0.71510059140000004</v>
      </c>
      <c r="AL69" s="103">
        <v>1.3520030804000001</v>
      </c>
      <c r="AM69" s="103">
        <v>0.59926190300000004</v>
      </c>
      <c r="AN69" s="103">
        <v>0.89646233090000005</v>
      </c>
      <c r="AO69" s="103">
        <v>0.59631741130000004</v>
      </c>
      <c r="AP69" s="103">
        <v>1.3476794331999999</v>
      </c>
      <c r="AQ69" s="103">
        <v>0.71180326930000004</v>
      </c>
      <c r="AR69" s="103">
        <v>1.0724210696000001</v>
      </c>
      <c r="AS69" s="103">
        <v>0.74006218670000001</v>
      </c>
      <c r="AT69" s="103">
        <v>1.5540409594</v>
      </c>
      <c r="AU69" s="101" t="s">
        <v>28</v>
      </c>
      <c r="AV69" s="101" t="s">
        <v>28</v>
      </c>
      <c r="AW69" s="101" t="s">
        <v>28</v>
      </c>
      <c r="AX69" s="101" t="s">
        <v>28</v>
      </c>
      <c r="AY69" s="101" t="s">
        <v>28</v>
      </c>
      <c r="AZ69" s="101" t="s">
        <v>28</v>
      </c>
      <c r="BA69" s="101" t="s">
        <v>28</v>
      </c>
      <c r="BB69" s="101" t="s">
        <v>28</v>
      </c>
      <c r="BC69" s="99" t="s">
        <v>28</v>
      </c>
      <c r="BD69" s="100">
        <v>53</v>
      </c>
      <c r="BE69" s="100">
        <v>59</v>
      </c>
      <c r="BF69" s="100">
        <v>38</v>
      </c>
      <c r="BG69" s="37"/>
      <c r="BH69" s="37"/>
      <c r="BI69" s="37"/>
      <c r="BJ69" s="37"/>
      <c r="BK69" s="37"/>
      <c r="BL69" s="37"/>
      <c r="BM69" s="37"/>
      <c r="BN69" s="37"/>
      <c r="BO69" s="37"/>
      <c r="BP69" s="37"/>
      <c r="BQ69" s="37"/>
      <c r="BR69" s="37"/>
      <c r="BS69" s="37"/>
      <c r="BT69" s="37"/>
      <c r="BU69" s="37"/>
      <c r="BV69" s="37"/>
      <c r="BW69" s="37"/>
    </row>
    <row r="70" spans="1:93" x14ac:dyDescent="0.3">
      <c r="A70" s="9"/>
      <c r="B70" t="s">
        <v>184</v>
      </c>
      <c r="C70" s="95">
        <v>20</v>
      </c>
      <c r="D70" s="105">
        <v>25</v>
      </c>
      <c r="E70" s="106">
        <v>0.81500396399999997</v>
      </c>
      <c r="F70" s="96">
        <v>0.5256238661</v>
      </c>
      <c r="G70" s="96">
        <v>1.2637011069999999</v>
      </c>
      <c r="H70" s="96">
        <v>0.87508681990000003</v>
      </c>
      <c r="I70" s="98">
        <v>0.8</v>
      </c>
      <c r="J70" s="96">
        <v>0.51612576030000001</v>
      </c>
      <c r="K70" s="96">
        <v>1.2400078608</v>
      </c>
      <c r="L70" s="96">
        <v>0.96543274059999995</v>
      </c>
      <c r="M70" s="96">
        <v>0.622640517</v>
      </c>
      <c r="N70" s="96">
        <v>1.4969478393</v>
      </c>
      <c r="O70" s="105">
        <v>19</v>
      </c>
      <c r="P70" s="105">
        <v>24</v>
      </c>
      <c r="Q70" s="106">
        <v>0.80943330120000001</v>
      </c>
      <c r="R70" s="96">
        <v>0.51612888720000005</v>
      </c>
      <c r="S70" s="96">
        <v>1.2694160031999999</v>
      </c>
      <c r="T70" s="96">
        <v>0.81456568389999995</v>
      </c>
      <c r="U70" s="98">
        <v>0.79166666669999997</v>
      </c>
      <c r="V70" s="96">
        <v>0.50496738949999997</v>
      </c>
      <c r="W70" s="96">
        <v>1.2411417532</v>
      </c>
      <c r="X70" s="96">
        <v>0.94757722740000006</v>
      </c>
      <c r="Y70" s="96">
        <v>0.60421529380000005</v>
      </c>
      <c r="Z70" s="96">
        <v>1.4860640091999999</v>
      </c>
      <c r="AA70" s="105">
        <v>14</v>
      </c>
      <c r="AB70" s="105">
        <v>19</v>
      </c>
      <c r="AC70" s="106">
        <v>0.74193022149999999</v>
      </c>
      <c r="AD70" s="96">
        <v>0.43927142079999998</v>
      </c>
      <c r="AE70" s="96">
        <v>1.2531214813</v>
      </c>
      <c r="AF70" s="96">
        <v>0.67753229829999995</v>
      </c>
      <c r="AG70" s="98">
        <v>0.73684210530000005</v>
      </c>
      <c r="AH70" s="96">
        <v>0.4363964944</v>
      </c>
      <c r="AI70" s="96">
        <v>1.2441353106999999</v>
      </c>
      <c r="AJ70" s="96">
        <v>0.89475717899999996</v>
      </c>
      <c r="AK70" s="96">
        <v>0.52975501729999996</v>
      </c>
      <c r="AL70" s="96">
        <v>1.5112464880000001</v>
      </c>
      <c r="AM70" s="96">
        <v>0.80473333309999995</v>
      </c>
      <c r="AN70" s="96">
        <v>0.91660451870000004</v>
      </c>
      <c r="AO70" s="96">
        <v>0.4595867716</v>
      </c>
      <c r="AP70" s="96">
        <v>1.8280853491</v>
      </c>
      <c r="AQ70" s="96">
        <v>0.98291947459999995</v>
      </c>
      <c r="AR70" s="96">
        <v>0.99316486410000004</v>
      </c>
      <c r="AS70" s="96">
        <v>0.53006427560000002</v>
      </c>
      <c r="AT70" s="96">
        <v>1.8608619609999999</v>
      </c>
      <c r="AU70" s="95" t="s">
        <v>28</v>
      </c>
      <c r="AV70" s="95" t="s">
        <v>28</v>
      </c>
      <c r="AW70" s="95" t="s">
        <v>28</v>
      </c>
      <c r="AX70" s="95" t="s">
        <v>28</v>
      </c>
      <c r="AY70" s="95" t="s">
        <v>28</v>
      </c>
      <c r="AZ70" s="95" t="s">
        <v>28</v>
      </c>
      <c r="BA70" s="95" t="s">
        <v>28</v>
      </c>
      <c r="BB70" s="95" t="s">
        <v>28</v>
      </c>
      <c r="BC70" s="107" t="s">
        <v>28</v>
      </c>
      <c r="BD70" s="108">
        <v>20</v>
      </c>
      <c r="BE70" s="108">
        <v>19</v>
      </c>
      <c r="BF70" s="108">
        <v>14</v>
      </c>
    </row>
    <row r="71" spans="1:93" x14ac:dyDescent="0.3">
      <c r="A71" s="9"/>
      <c r="B71" t="s">
        <v>186</v>
      </c>
      <c r="C71" s="95">
        <v>215</v>
      </c>
      <c r="D71" s="105">
        <v>259</v>
      </c>
      <c r="E71" s="106">
        <v>0.84537361209999995</v>
      </c>
      <c r="F71" s="96">
        <v>0.73878321810000003</v>
      </c>
      <c r="G71" s="96">
        <v>0.96734268810000001</v>
      </c>
      <c r="H71" s="96">
        <v>0.98367697880000005</v>
      </c>
      <c r="I71" s="98">
        <v>0.83011583010000001</v>
      </c>
      <c r="J71" s="96">
        <v>0.72625181780000003</v>
      </c>
      <c r="K71" s="96">
        <v>0.94883382670000005</v>
      </c>
      <c r="L71" s="96">
        <v>1.0014078447999999</v>
      </c>
      <c r="M71" s="96">
        <v>0.87514360469999997</v>
      </c>
      <c r="N71" s="96">
        <v>1.1458892761999999</v>
      </c>
      <c r="O71" s="105">
        <v>185</v>
      </c>
      <c r="P71" s="105">
        <v>242</v>
      </c>
      <c r="Q71" s="106">
        <v>0.77238029699999999</v>
      </c>
      <c r="R71" s="96">
        <v>0.66806761510000001</v>
      </c>
      <c r="S71" s="96">
        <v>0.89298045540000004</v>
      </c>
      <c r="T71" s="96">
        <v>0.1737048877</v>
      </c>
      <c r="U71" s="98">
        <v>0.76446280990000004</v>
      </c>
      <c r="V71" s="96">
        <v>0.66187317560000003</v>
      </c>
      <c r="W71" s="96">
        <v>0.88295372790000004</v>
      </c>
      <c r="X71" s="96">
        <v>0.90420048099999994</v>
      </c>
      <c r="Y71" s="96">
        <v>0.78208501860000001</v>
      </c>
      <c r="Z71" s="96">
        <v>1.0453831622</v>
      </c>
      <c r="AA71" s="105">
        <v>160</v>
      </c>
      <c r="AB71" s="105">
        <v>199</v>
      </c>
      <c r="AC71" s="106">
        <v>0.81446856560000003</v>
      </c>
      <c r="AD71" s="96">
        <v>0.69682375379999995</v>
      </c>
      <c r="AE71" s="96">
        <v>0.95197536059999999</v>
      </c>
      <c r="AF71" s="96">
        <v>0.82184834350000002</v>
      </c>
      <c r="AG71" s="98">
        <v>0.80402010049999995</v>
      </c>
      <c r="AH71" s="96">
        <v>0.68861030190000005</v>
      </c>
      <c r="AI71" s="96">
        <v>0.93877236549999998</v>
      </c>
      <c r="AJ71" s="96">
        <v>0.98223737889999996</v>
      </c>
      <c r="AK71" s="96">
        <v>0.84035942760000004</v>
      </c>
      <c r="AL71" s="96">
        <v>1.1480685964999999</v>
      </c>
      <c r="AM71" s="96">
        <v>0.62310066019999999</v>
      </c>
      <c r="AN71" s="96">
        <v>1.0544916393999999</v>
      </c>
      <c r="AO71" s="96">
        <v>0.85338737399999998</v>
      </c>
      <c r="AP71" s="96">
        <v>1.3029869569000001</v>
      </c>
      <c r="AQ71" s="96">
        <v>0.36788508599999997</v>
      </c>
      <c r="AR71" s="96">
        <v>0.91365555519999997</v>
      </c>
      <c r="AS71" s="96">
        <v>0.75061802349999995</v>
      </c>
      <c r="AT71" s="96">
        <v>1.1121055549000001</v>
      </c>
      <c r="AU71" s="95" t="s">
        <v>28</v>
      </c>
      <c r="AV71" s="95" t="s">
        <v>28</v>
      </c>
      <c r="AW71" s="95" t="s">
        <v>28</v>
      </c>
      <c r="AX71" s="95" t="s">
        <v>28</v>
      </c>
      <c r="AY71" s="95" t="s">
        <v>28</v>
      </c>
      <c r="AZ71" s="95" t="s">
        <v>28</v>
      </c>
      <c r="BA71" s="95" t="s">
        <v>28</v>
      </c>
      <c r="BB71" s="95" t="s">
        <v>28</v>
      </c>
      <c r="BC71" s="107" t="s">
        <v>28</v>
      </c>
      <c r="BD71" s="108">
        <v>215</v>
      </c>
      <c r="BE71" s="108">
        <v>185</v>
      </c>
      <c r="BF71" s="108">
        <v>160</v>
      </c>
    </row>
    <row r="72" spans="1:93" x14ac:dyDescent="0.3">
      <c r="A72" s="9"/>
      <c r="B72" t="s">
        <v>187</v>
      </c>
      <c r="C72" s="95">
        <v>153</v>
      </c>
      <c r="D72" s="105">
        <v>181</v>
      </c>
      <c r="E72" s="106">
        <v>0.86828978970000004</v>
      </c>
      <c r="F72" s="96">
        <v>0.7403426018</v>
      </c>
      <c r="G72" s="96">
        <v>1.0183490144</v>
      </c>
      <c r="H72" s="96">
        <v>0.72923182239999995</v>
      </c>
      <c r="I72" s="98">
        <v>0.84530386739999996</v>
      </c>
      <c r="J72" s="96">
        <v>0.72143513589999997</v>
      </c>
      <c r="K72" s="96">
        <v>0.99044057139999997</v>
      </c>
      <c r="L72" s="96">
        <v>1.0285537595000001</v>
      </c>
      <c r="M72" s="96">
        <v>0.87699081050000005</v>
      </c>
      <c r="N72" s="96">
        <v>1.2063100588</v>
      </c>
      <c r="O72" s="105">
        <v>113</v>
      </c>
      <c r="P72" s="105">
        <v>144</v>
      </c>
      <c r="Q72" s="106">
        <v>0.80963879039999997</v>
      </c>
      <c r="R72" s="96">
        <v>0.67274677859999998</v>
      </c>
      <c r="S72" s="96">
        <v>0.97438589340000004</v>
      </c>
      <c r="T72" s="96">
        <v>0.57063691760000002</v>
      </c>
      <c r="U72" s="98">
        <v>0.78472222219999999</v>
      </c>
      <c r="V72" s="96">
        <v>0.6525918503</v>
      </c>
      <c r="W72" s="96">
        <v>0.94360505090000002</v>
      </c>
      <c r="X72" s="96">
        <v>0.94781778689999996</v>
      </c>
      <c r="Y72" s="96">
        <v>0.78756276309999995</v>
      </c>
      <c r="Z72" s="96">
        <v>1.1406818595999999</v>
      </c>
      <c r="AA72" s="105">
        <v>112</v>
      </c>
      <c r="AB72" s="105">
        <v>139</v>
      </c>
      <c r="AC72" s="106">
        <v>0.81218606940000004</v>
      </c>
      <c r="AD72" s="96">
        <v>0.67428359309999997</v>
      </c>
      <c r="AE72" s="96">
        <v>0.97829195030000005</v>
      </c>
      <c r="AF72" s="96">
        <v>0.82716852699999999</v>
      </c>
      <c r="AG72" s="98">
        <v>0.80575539569999999</v>
      </c>
      <c r="AH72" s="96">
        <v>0.66953338439999999</v>
      </c>
      <c r="AI72" s="96">
        <v>0.9696928829</v>
      </c>
      <c r="AJ72" s="96">
        <v>0.97948472139999998</v>
      </c>
      <c r="AK72" s="96">
        <v>0.81317631779999999</v>
      </c>
      <c r="AL72" s="96">
        <v>1.1798060254</v>
      </c>
      <c r="AM72" s="96">
        <v>0.98120736630000005</v>
      </c>
      <c r="AN72" s="96">
        <v>1.0031461919</v>
      </c>
      <c r="AO72" s="96">
        <v>0.772415026</v>
      </c>
      <c r="AP72" s="96">
        <v>1.3027999825000001</v>
      </c>
      <c r="AQ72" s="96">
        <v>0.57286869760000003</v>
      </c>
      <c r="AR72" s="96">
        <v>0.9324522757</v>
      </c>
      <c r="AS72" s="96">
        <v>0.73121339090000004</v>
      </c>
      <c r="AT72" s="96">
        <v>1.1890745675000001</v>
      </c>
      <c r="AU72" s="95" t="s">
        <v>28</v>
      </c>
      <c r="AV72" s="95" t="s">
        <v>28</v>
      </c>
      <c r="AW72" s="95" t="s">
        <v>28</v>
      </c>
      <c r="AX72" s="95" t="s">
        <v>28</v>
      </c>
      <c r="AY72" s="95" t="s">
        <v>28</v>
      </c>
      <c r="AZ72" s="95" t="s">
        <v>28</v>
      </c>
      <c r="BA72" s="95" t="s">
        <v>28</v>
      </c>
      <c r="BB72" s="95" t="s">
        <v>28</v>
      </c>
      <c r="BC72" s="107" t="s">
        <v>28</v>
      </c>
      <c r="BD72" s="108">
        <v>153</v>
      </c>
      <c r="BE72" s="108">
        <v>113</v>
      </c>
      <c r="BF72" s="108">
        <v>112</v>
      </c>
    </row>
    <row r="73" spans="1:93" x14ac:dyDescent="0.3">
      <c r="A73" s="9"/>
      <c r="B73" t="s">
        <v>189</v>
      </c>
      <c r="C73" s="95">
        <v>22</v>
      </c>
      <c r="D73" s="105">
        <v>34</v>
      </c>
      <c r="E73" s="106">
        <v>0.66958437380000002</v>
      </c>
      <c r="F73" s="96">
        <v>0.44072150659999998</v>
      </c>
      <c r="G73" s="96">
        <v>1.0172937488</v>
      </c>
      <c r="H73" s="96">
        <v>0.27754315559999998</v>
      </c>
      <c r="I73" s="98">
        <v>0.64705882349999999</v>
      </c>
      <c r="J73" s="96">
        <v>0.42605629360000002</v>
      </c>
      <c r="K73" s="96">
        <v>0.98269906439999999</v>
      </c>
      <c r="L73" s="96">
        <v>0.79317243299999995</v>
      </c>
      <c r="M73" s="96">
        <v>0.52206736499999995</v>
      </c>
      <c r="N73" s="96">
        <v>1.2050600183</v>
      </c>
      <c r="O73" s="105">
        <v>13</v>
      </c>
      <c r="P73" s="105">
        <v>34</v>
      </c>
      <c r="Q73" s="106">
        <v>0.39447974270000002</v>
      </c>
      <c r="R73" s="96">
        <v>0.228991532</v>
      </c>
      <c r="S73" s="96">
        <v>0.67956341480000004</v>
      </c>
      <c r="T73" s="96">
        <v>5.3655040999999997E-3</v>
      </c>
      <c r="U73" s="98">
        <v>0.38235294120000002</v>
      </c>
      <c r="V73" s="96">
        <v>0.22201565740000001</v>
      </c>
      <c r="W73" s="96">
        <v>0.65848406059999998</v>
      </c>
      <c r="X73" s="96">
        <v>0.46180459870000001</v>
      </c>
      <c r="Y73" s="96">
        <v>0.26807293529999998</v>
      </c>
      <c r="Z73" s="96">
        <v>0.7955427773</v>
      </c>
      <c r="AA73" s="105">
        <v>21</v>
      </c>
      <c r="AB73" s="105">
        <v>28</v>
      </c>
      <c r="AC73" s="106">
        <v>0.75980065149999998</v>
      </c>
      <c r="AD73" s="96">
        <v>0.49520423089999999</v>
      </c>
      <c r="AE73" s="96">
        <v>1.1657756415</v>
      </c>
      <c r="AF73" s="96">
        <v>0.68903530940000002</v>
      </c>
      <c r="AG73" s="98">
        <v>0.75</v>
      </c>
      <c r="AH73" s="96">
        <v>0.48900562910000001</v>
      </c>
      <c r="AI73" s="96">
        <v>1.1502935069</v>
      </c>
      <c r="AJ73" s="96">
        <v>0.91630866060000005</v>
      </c>
      <c r="AK73" s="96">
        <v>0.59720918199999995</v>
      </c>
      <c r="AL73" s="96">
        <v>1.4059086611</v>
      </c>
      <c r="AM73" s="96">
        <v>6.3258460500000002E-2</v>
      </c>
      <c r="AN73" s="96">
        <v>1.9260828102000001</v>
      </c>
      <c r="AO73" s="96">
        <v>0.96444114459999997</v>
      </c>
      <c r="AP73" s="96">
        <v>3.8465747884999999</v>
      </c>
      <c r="AQ73" s="96">
        <v>0.13042262190000001</v>
      </c>
      <c r="AR73" s="96">
        <v>0.58914120189999997</v>
      </c>
      <c r="AS73" s="96">
        <v>0.29678863690000001</v>
      </c>
      <c r="AT73" s="96">
        <v>1.1694765654999999</v>
      </c>
      <c r="AU73" s="95" t="s">
        <v>28</v>
      </c>
      <c r="AV73" s="95" t="s">
        <v>28</v>
      </c>
      <c r="AW73" s="95" t="s">
        <v>28</v>
      </c>
      <c r="AX73" s="95" t="s">
        <v>28</v>
      </c>
      <c r="AY73" s="95" t="s">
        <v>28</v>
      </c>
      <c r="AZ73" s="95" t="s">
        <v>28</v>
      </c>
      <c r="BA73" s="95" t="s">
        <v>28</v>
      </c>
      <c r="BB73" s="95" t="s">
        <v>28</v>
      </c>
      <c r="BC73" s="107" t="s">
        <v>28</v>
      </c>
      <c r="BD73" s="108">
        <v>22</v>
      </c>
      <c r="BE73" s="108">
        <v>13</v>
      </c>
      <c r="BF73" s="108">
        <v>21</v>
      </c>
    </row>
    <row r="74" spans="1:93" x14ac:dyDescent="0.3">
      <c r="A74" s="9"/>
      <c r="B74" t="s">
        <v>188</v>
      </c>
      <c r="C74" s="95">
        <v>20</v>
      </c>
      <c r="D74" s="105">
        <v>25</v>
      </c>
      <c r="E74" s="106">
        <v>0.83609362050000002</v>
      </c>
      <c r="F74" s="96">
        <v>0.53919869119999997</v>
      </c>
      <c r="G74" s="96">
        <v>1.2964655768</v>
      </c>
      <c r="H74" s="96">
        <v>0.96567494939999998</v>
      </c>
      <c r="I74" s="98">
        <v>0.8</v>
      </c>
      <c r="J74" s="96">
        <v>0.51612576030000001</v>
      </c>
      <c r="K74" s="96">
        <v>1.2400078608</v>
      </c>
      <c r="L74" s="96">
        <v>0.99041500540000005</v>
      </c>
      <c r="M74" s="96">
        <v>0.63872090579999996</v>
      </c>
      <c r="N74" s="96">
        <v>1.5357597878</v>
      </c>
      <c r="O74" s="105">
        <v>19</v>
      </c>
      <c r="P74" s="105">
        <v>26</v>
      </c>
      <c r="Q74" s="106">
        <v>0.76512427360000002</v>
      </c>
      <c r="R74" s="96">
        <v>0.4878426454</v>
      </c>
      <c r="S74" s="96">
        <v>1.2000081574999999</v>
      </c>
      <c r="T74" s="96">
        <v>0.63145741209999995</v>
      </c>
      <c r="U74" s="98">
        <v>0.7307692308</v>
      </c>
      <c r="V74" s="96">
        <v>0.46612374410000001</v>
      </c>
      <c r="W74" s="96">
        <v>1.1456693107</v>
      </c>
      <c r="X74" s="96">
        <v>0.89570609059999995</v>
      </c>
      <c r="Y74" s="96">
        <v>0.57110151099999995</v>
      </c>
      <c r="Z74" s="96">
        <v>1.4048105026</v>
      </c>
      <c r="AA74" s="105">
        <v>20</v>
      </c>
      <c r="AB74" s="105">
        <v>26</v>
      </c>
      <c r="AC74" s="106">
        <v>0.77706541839999999</v>
      </c>
      <c r="AD74" s="96">
        <v>0.5011416581</v>
      </c>
      <c r="AE74" s="96">
        <v>1.2049101382</v>
      </c>
      <c r="AF74" s="96">
        <v>0.7717062147</v>
      </c>
      <c r="AG74" s="98">
        <v>0.7692307692</v>
      </c>
      <c r="AH74" s="96">
        <v>0.4962747696</v>
      </c>
      <c r="AI74" s="96">
        <v>1.1923152507999999</v>
      </c>
      <c r="AJ74" s="96">
        <v>0.93712972130000005</v>
      </c>
      <c r="AK74" s="96">
        <v>0.60436963379999997</v>
      </c>
      <c r="AL74" s="96">
        <v>1.4531043014</v>
      </c>
      <c r="AM74" s="96">
        <v>0.96144861240000001</v>
      </c>
      <c r="AN74" s="96">
        <v>1.0156068042999999</v>
      </c>
      <c r="AO74" s="96">
        <v>0.54201319479999999</v>
      </c>
      <c r="AP74" s="96">
        <v>1.9030112012</v>
      </c>
      <c r="AQ74" s="96">
        <v>0.78187086319999999</v>
      </c>
      <c r="AR74" s="96">
        <v>0.91511794229999999</v>
      </c>
      <c r="AS74" s="96">
        <v>0.4884101783</v>
      </c>
      <c r="AT74" s="96">
        <v>1.7146261189000001</v>
      </c>
      <c r="AU74" s="95" t="s">
        <v>28</v>
      </c>
      <c r="AV74" s="95" t="s">
        <v>28</v>
      </c>
      <c r="AW74" s="95" t="s">
        <v>28</v>
      </c>
      <c r="AX74" s="95" t="s">
        <v>28</v>
      </c>
      <c r="AY74" s="95" t="s">
        <v>28</v>
      </c>
      <c r="AZ74" s="95" t="s">
        <v>28</v>
      </c>
      <c r="BA74" s="95" t="s">
        <v>28</v>
      </c>
      <c r="BB74" s="95" t="s">
        <v>28</v>
      </c>
      <c r="BC74" s="107" t="s">
        <v>28</v>
      </c>
      <c r="BD74" s="108">
        <v>20</v>
      </c>
      <c r="BE74" s="108">
        <v>19</v>
      </c>
      <c r="BF74" s="108">
        <v>20</v>
      </c>
    </row>
    <row r="75" spans="1:93" x14ac:dyDescent="0.3">
      <c r="A75" s="9"/>
      <c r="B75" t="s">
        <v>190</v>
      </c>
      <c r="C75" s="95">
        <v>62</v>
      </c>
      <c r="D75" s="105">
        <v>73</v>
      </c>
      <c r="E75" s="106">
        <v>0.88355797570000005</v>
      </c>
      <c r="F75" s="96">
        <v>0.68840467429999996</v>
      </c>
      <c r="G75" s="96">
        <v>1.1340345667</v>
      </c>
      <c r="H75" s="96">
        <v>0.72035687849999996</v>
      </c>
      <c r="I75" s="98">
        <v>0.84931506850000005</v>
      </c>
      <c r="J75" s="96">
        <v>0.66216485319999996</v>
      </c>
      <c r="K75" s="96">
        <v>1.0893602734000001</v>
      </c>
      <c r="L75" s="96">
        <v>1.0466400602000001</v>
      </c>
      <c r="M75" s="96">
        <v>0.81546647699999997</v>
      </c>
      <c r="N75" s="96">
        <v>1.3433481895999999</v>
      </c>
      <c r="O75" s="105">
        <v>42</v>
      </c>
      <c r="P75" s="105">
        <v>58</v>
      </c>
      <c r="Q75" s="106">
        <v>0.74782231389999998</v>
      </c>
      <c r="R75" s="96">
        <v>0.55237042690000004</v>
      </c>
      <c r="S75" s="96">
        <v>1.0124332984</v>
      </c>
      <c r="T75" s="96">
        <v>0.38947579389999998</v>
      </c>
      <c r="U75" s="98">
        <v>0.72413793100000001</v>
      </c>
      <c r="V75" s="96">
        <v>0.5351531021</v>
      </c>
      <c r="W75" s="96">
        <v>0.97986116700000003</v>
      </c>
      <c r="X75" s="96">
        <v>0.87545124939999996</v>
      </c>
      <c r="Y75" s="96">
        <v>0.64664208499999998</v>
      </c>
      <c r="Z75" s="96">
        <v>1.1852227187</v>
      </c>
      <c r="AA75" s="105">
        <v>34</v>
      </c>
      <c r="AB75" s="105">
        <v>45</v>
      </c>
      <c r="AC75" s="106">
        <v>0.77367640469999999</v>
      </c>
      <c r="AD75" s="96">
        <v>0.55252965129999998</v>
      </c>
      <c r="AE75" s="96">
        <v>1.0833358495000001</v>
      </c>
      <c r="AF75" s="96">
        <v>0.68658650590000003</v>
      </c>
      <c r="AG75" s="98">
        <v>0.75555555559999998</v>
      </c>
      <c r="AH75" s="96">
        <v>0.53986670339999998</v>
      </c>
      <c r="AI75" s="96">
        <v>1.05741694</v>
      </c>
      <c r="AJ75" s="96">
        <v>0.9330426195</v>
      </c>
      <c r="AK75" s="96">
        <v>0.66634281470000001</v>
      </c>
      <c r="AL75" s="96">
        <v>1.3064874574000001</v>
      </c>
      <c r="AM75" s="96">
        <v>0.88287474929999998</v>
      </c>
      <c r="AN75" s="96">
        <v>1.0345725051000001</v>
      </c>
      <c r="AO75" s="96">
        <v>0.65824496789999998</v>
      </c>
      <c r="AP75" s="96">
        <v>1.6260515771999999</v>
      </c>
      <c r="AQ75" s="96">
        <v>0.40394941870000001</v>
      </c>
      <c r="AR75" s="96">
        <v>0.84637605510000002</v>
      </c>
      <c r="AS75" s="96">
        <v>0.5720734207</v>
      </c>
      <c r="AT75" s="96">
        <v>1.2522036518999999</v>
      </c>
      <c r="AU75" s="95" t="s">
        <v>28</v>
      </c>
      <c r="AV75" s="95" t="s">
        <v>28</v>
      </c>
      <c r="AW75" s="95" t="s">
        <v>28</v>
      </c>
      <c r="AX75" s="95" t="s">
        <v>28</v>
      </c>
      <c r="AY75" s="95" t="s">
        <v>28</v>
      </c>
      <c r="AZ75" s="95" t="s">
        <v>28</v>
      </c>
      <c r="BA75" s="95" t="s">
        <v>28</v>
      </c>
      <c r="BB75" s="95" t="s">
        <v>28</v>
      </c>
      <c r="BC75" s="107" t="s">
        <v>28</v>
      </c>
      <c r="BD75" s="108">
        <v>62</v>
      </c>
      <c r="BE75" s="108">
        <v>42</v>
      </c>
      <c r="BF75" s="108">
        <v>34</v>
      </c>
      <c r="BQ75" s="46"/>
      <c r="CC75" s="4"/>
      <c r="CO75" s="4"/>
    </row>
    <row r="76" spans="1:93" x14ac:dyDescent="0.3">
      <c r="A76" s="9"/>
      <c r="B76" t="s">
        <v>191</v>
      </c>
      <c r="C76" s="95">
        <v>67</v>
      </c>
      <c r="D76" s="105">
        <v>115</v>
      </c>
      <c r="E76" s="106">
        <v>0.60231048210000004</v>
      </c>
      <c r="F76" s="96">
        <v>0.47374498069999998</v>
      </c>
      <c r="G76" s="96">
        <v>0.76576624900000001</v>
      </c>
      <c r="H76" s="96">
        <v>5.8546496000000002E-3</v>
      </c>
      <c r="I76" s="98">
        <v>0.58260869569999996</v>
      </c>
      <c r="J76" s="96">
        <v>0.45854941399999999</v>
      </c>
      <c r="K76" s="96">
        <v>0.74023187440000005</v>
      </c>
      <c r="L76" s="96">
        <v>0.71348151059999998</v>
      </c>
      <c r="M76" s="96">
        <v>0.56118612329999995</v>
      </c>
      <c r="N76" s="96">
        <v>0.9071070094</v>
      </c>
      <c r="O76" s="105">
        <v>84</v>
      </c>
      <c r="P76" s="105">
        <v>143</v>
      </c>
      <c r="Q76" s="106">
        <v>0.60485128070000005</v>
      </c>
      <c r="R76" s="96">
        <v>0.4880493857</v>
      </c>
      <c r="S76" s="96">
        <v>0.74960666369999995</v>
      </c>
      <c r="T76" s="96">
        <v>1.6147233999999999E-3</v>
      </c>
      <c r="U76" s="98">
        <v>0.58741258740000002</v>
      </c>
      <c r="V76" s="96">
        <v>0.47431793449999998</v>
      </c>
      <c r="W76" s="96">
        <v>0.7274731203</v>
      </c>
      <c r="X76" s="96">
        <v>0.70807971290000005</v>
      </c>
      <c r="Y76" s="96">
        <v>0.57134353510000002</v>
      </c>
      <c r="Z76" s="96">
        <v>0.87754012960000005</v>
      </c>
      <c r="AA76" s="105">
        <v>96</v>
      </c>
      <c r="AB76" s="105">
        <v>134</v>
      </c>
      <c r="AC76" s="106">
        <v>0.73773831700000003</v>
      </c>
      <c r="AD76" s="96">
        <v>0.60345123919999999</v>
      </c>
      <c r="AE76" s="96">
        <v>0.90190853719999997</v>
      </c>
      <c r="AF76" s="96">
        <v>0.25427469600000002</v>
      </c>
      <c r="AG76" s="98">
        <v>0.71641791040000002</v>
      </c>
      <c r="AH76" s="96">
        <v>0.58653109459999997</v>
      </c>
      <c r="AI76" s="96">
        <v>0.87506805200000004</v>
      </c>
      <c r="AJ76" s="96">
        <v>0.88970180249999997</v>
      </c>
      <c r="AK76" s="96">
        <v>0.72775351749999995</v>
      </c>
      <c r="AL76" s="96">
        <v>1.0876887275</v>
      </c>
      <c r="AM76" s="96">
        <v>0.18374522509999999</v>
      </c>
      <c r="AN76" s="96">
        <v>1.2197020005000001</v>
      </c>
      <c r="AO76" s="96">
        <v>0.91007978469999995</v>
      </c>
      <c r="AP76" s="96">
        <v>1.6346621418</v>
      </c>
      <c r="AQ76" s="96">
        <v>0.97949712820000001</v>
      </c>
      <c r="AR76" s="96">
        <v>1.0042184198999999</v>
      </c>
      <c r="AS76" s="96">
        <v>0.72845322690000003</v>
      </c>
      <c r="AT76" s="96">
        <v>1.3843780187000001</v>
      </c>
      <c r="AU76" s="95" t="s">
        <v>28</v>
      </c>
      <c r="AV76" s="95">
        <v>2</v>
      </c>
      <c r="AW76" s="95" t="s">
        <v>28</v>
      </c>
      <c r="AX76" s="95" t="s">
        <v>28</v>
      </c>
      <c r="AY76" s="95" t="s">
        <v>28</v>
      </c>
      <c r="AZ76" s="95" t="s">
        <v>28</v>
      </c>
      <c r="BA76" s="95" t="s">
        <v>28</v>
      </c>
      <c r="BB76" s="95" t="s">
        <v>28</v>
      </c>
      <c r="BC76" s="107">
        <v>-2</v>
      </c>
      <c r="BD76" s="108">
        <v>67</v>
      </c>
      <c r="BE76" s="108">
        <v>84</v>
      </c>
      <c r="BF76" s="108">
        <v>96</v>
      </c>
      <c r="BQ76" s="46"/>
      <c r="CC76" s="4"/>
      <c r="CO76" s="4"/>
    </row>
    <row r="77" spans="1:93" x14ac:dyDescent="0.3">
      <c r="A77" s="9"/>
      <c r="B77" t="s">
        <v>194</v>
      </c>
      <c r="C77" s="95">
        <v>73</v>
      </c>
      <c r="D77" s="105">
        <v>127</v>
      </c>
      <c r="E77" s="106">
        <v>0.59165326220000003</v>
      </c>
      <c r="F77" s="96">
        <v>0.47005754049999998</v>
      </c>
      <c r="G77" s="96">
        <v>0.74470368519999997</v>
      </c>
      <c r="H77" s="96">
        <v>2.4606300000000001E-3</v>
      </c>
      <c r="I77" s="98">
        <v>0.57480314960000001</v>
      </c>
      <c r="J77" s="96">
        <v>0.45697614959999999</v>
      </c>
      <c r="K77" s="96">
        <v>0.72301073279999994</v>
      </c>
      <c r="L77" s="96">
        <v>0.70085724199999999</v>
      </c>
      <c r="M77" s="96">
        <v>0.55681807650000004</v>
      </c>
      <c r="N77" s="96">
        <v>0.88215683779999998</v>
      </c>
      <c r="O77" s="105">
        <v>73</v>
      </c>
      <c r="P77" s="105">
        <v>148</v>
      </c>
      <c r="Q77" s="106">
        <v>0.50532536780000004</v>
      </c>
      <c r="R77" s="96">
        <v>0.4014796169</v>
      </c>
      <c r="S77" s="96">
        <v>0.63603161060000002</v>
      </c>
      <c r="T77" s="96">
        <v>7.7216559000000007E-6</v>
      </c>
      <c r="U77" s="98">
        <v>0.49324324320000001</v>
      </c>
      <c r="V77" s="96">
        <v>0.39213493919999998</v>
      </c>
      <c r="W77" s="96">
        <v>0.62042137210000003</v>
      </c>
      <c r="X77" s="96">
        <v>0.59156796519999999</v>
      </c>
      <c r="Y77" s="96">
        <v>0.46999912370000002</v>
      </c>
      <c r="Z77" s="96">
        <v>0.74458151049999999</v>
      </c>
      <c r="AA77" s="105">
        <v>63</v>
      </c>
      <c r="AB77" s="105">
        <v>111</v>
      </c>
      <c r="AC77" s="106">
        <v>0.58430017229999998</v>
      </c>
      <c r="AD77" s="96">
        <v>0.45612509509999999</v>
      </c>
      <c r="AE77" s="96">
        <v>0.7484935492</v>
      </c>
      <c r="AF77" s="96">
        <v>5.5995209999999997E-3</v>
      </c>
      <c r="AG77" s="98">
        <v>0.56756756760000004</v>
      </c>
      <c r="AH77" s="96">
        <v>0.44338016070000003</v>
      </c>
      <c r="AI77" s="96">
        <v>0.72653892149999999</v>
      </c>
      <c r="AJ77" s="96">
        <v>0.70465760619999995</v>
      </c>
      <c r="AK77" s="96">
        <v>0.55008030610000003</v>
      </c>
      <c r="AL77" s="96">
        <v>0.90267245789999995</v>
      </c>
      <c r="AM77" s="96">
        <v>0.3984299865</v>
      </c>
      <c r="AN77" s="96">
        <v>1.1562850579999999</v>
      </c>
      <c r="AO77" s="96">
        <v>0.82544446689999995</v>
      </c>
      <c r="AP77" s="96">
        <v>1.6197275396999999</v>
      </c>
      <c r="AQ77" s="96">
        <v>0.34066399670000003</v>
      </c>
      <c r="AR77" s="96">
        <v>0.85409039389999997</v>
      </c>
      <c r="AS77" s="96">
        <v>0.61746354449999996</v>
      </c>
      <c r="AT77" s="96">
        <v>1.1813983312</v>
      </c>
      <c r="AU77" s="95">
        <v>1</v>
      </c>
      <c r="AV77" s="95">
        <v>2</v>
      </c>
      <c r="AW77" s="95" t="s">
        <v>28</v>
      </c>
      <c r="AX77" s="95" t="s">
        <v>28</v>
      </c>
      <c r="AY77" s="95" t="s">
        <v>28</v>
      </c>
      <c r="AZ77" s="95" t="s">
        <v>28</v>
      </c>
      <c r="BA77" s="95" t="s">
        <v>28</v>
      </c>
      <c r="BB77" s="95" t="s">
        <v>28</v>
      </c>
      <c r="BC77" s="107" t="s">
        <v>181</v>
      </c>
      <c r="BD77" s="108">
        <v>73</v>
      </c>
      <c r="BE77" s="108">
        <v>73</v>
      </c>
      <c r="BF77" s="108">
        <v>63</v>
      </c>
    </row>
    <row r="78" spans="1:93" x14ac:dyDescent="0.3">
      <c r="A78" s="9"/>
      <c r="B78" t="s">
        <v>192</v>
      </c>
      <c r="C78" s="95">
        <v>46</v>
      </c>
      <c r="D78" s="105">
        <v>98</v>
      </c>
      <c r="E78" s="106">
        <v>0.49008441130000002</v>
      </c>
      <c r="F78" s="96">
        <v>0.36687210939999998</v>
      </c>
      <c r="G78" s="96">
        <v>0.65467699540000002</v>
      </c>
      <c r="H78" s="96">
        <v>2.3253919999999999E-4</v>
      </c>
      <c r="I78" s="98">
        <v>0.46938775510000003</v>
      </c>
      <c r="J78" s="96">
        <v>0.3515838644</v>
      </c>
      <c r="K78" s="96">
        <v>0.62666375490000004</v>
      </c>
      <c r="L78" s="96">
        <v>0.58054139270000005</v>
      </c>
      <c r="M78" s="96">
        <v>0.43458726780000001</v>
      </c>
      <c r="N78" s="96">
        <v>0.77551353580000004</v>
      </c>
      <c r="O78" s="105">
        <v>46</v>
      </c>
      <c r="P78" s="105">
        <v>94</v>
      </c>
      <c r="Q78" s="106">
        <v>0.50691940729999996</v>
      </c>
      <c r="R78" s="96">
        <v>0.3794861618</v>
      </c>
      <c r="S78" s="96">
        <v>0.67714533860000004</v>
      </c>
      <c r="T78" s="96">
        <v>4.1171529999999999E-4</v>
      </c>
      <c r="U78" s="98">
        <v>0.48936170210000002</v>
      </c>
      <c r="V78" s="96">
        <v>0.36654487990000001</v>
      </c>
      <c r="W78" s="96">
        <v>0.65333029760000005</v>
      </c>
      <c r="X78" s="96">
        <v>0.59343405540000005</v>
      </c>
      <c r="Y78" s="96">
        <v>0.44425210139999999</v>
      </c>
      <c r="Z78" s="96">
        <v>0.79271201410000003</v>
      </c>
      <c r="AA78" s="105">
        <v>39</v>
      </c>
      <c r="AB78" s="105">
        <v>93</v>
      </c>
      <c r="AC78" s="106">
        <v>0.43133714299999998</v>
      </c>
      <c r="AD78" s="96">
        <v>0.31497218630000001</v>
      </c>
      <c r="AE78" s="96">
        <v>0.59069257239999995</v>
      </c>
      <c r="AF78" s="96">
        <v>4.6161300000000001E-5</v>
      </c>
      <c r="AG78" s="98">
        <v>0.41935483870000001</v>
      </c>
      <c r="AH78" s="96">
        <v>0.3063940497</v>
      </c>
      <c r="AI78" s="96">
        <v>0.57396180159999999</v>
      </c>
      <c r="AJ78" s="96">
        <v>0.52018639239999998</v>
      </c>
      <c r="AK78" s="96">
        <v>0.37985192769999998</v>
      </c>
      <c r="AL78" s="96">
        <v>0.71236674889999996</v>
      </c>
      <c r="AM78" s="96">
        <v>0.45822608739999998</v>
      </c>
      <c r="AN78" s="96">
        <v>0.85089885460000003</v>
      </c>
      <c r="AO78" s="96">
        <v>0.55538746949999995</v>
      </c>
      <c r="AP78" s="96">
        <v>1.3036463738999999</v>
      </c>
      <c r="AQ78" s="96">
        <v>0.87132589859999998</v>
      </c>
      <c r="AR78" s="96">
        <v>1.034351217</v>
      </c>
      <c r="AS78" s="96">
        <v>0.68735065539999995</v>
      </c>
      <c r="AT78" s="96">
        <v>1.556530763</v>
      </c>
      <c r="AU78" s="95">
        <v>1</v>
      </c>
      <c r="AV78" s="95">
        <v>2</v>
      </c>
      <c r="AW78" s="95">
        <v>3</v>
      </c>
      <c r="AX78" s="95" t="s">
        <v>28</v>
      </c>
      <c r="AY78" s="95" t="s">
        <v>28</v>
      </c>
      <c r="AZ78" s="95" t="s">
        <v>28</v>
      </c>
      <c r="BA78" s="95" t="s">
        <v>28</v>
      </c>
      <c r="BB78" s="95" t="s">
        <v>28</v>
      </c>
      <c r="BC78" s="107" t="s">
        <v>232</v>
      </c>
      <c r="BD78" s="108">
        <v>46</v>
      </c>
      <c r="BE78" s="108">
        <v>46</v>
      </c>
      <c r="BF78" s="108">
        <v>39</v>
      </c>
      <c r="BQ78" s="46"/>
      <c r="CO78" s="4"/>
    </row>
    <row r="79" spans="1:93" x14ac:dyDescent="0.3">
      <c r="A79" s="9"/>
      <c r="B79" t="s">
        <v>193</v>
      </c>
      <c r="C79" s="95">
        <v>26</v>
      </c>
      <c r="D79" s="105">
        <v>113</v>
      </c>
      <c r="E79" s="106">
        <v>0.2393162546</v>
      </c>
      <c r="F79" s="96">
        <v>0.1628745365</v>
      </c>
      <c r="G79" s="96">
        <v>0.35163427590000002</v>
      </c>
      <c r="H79" s="96">
        <v>1.356935E-10</v>
      </c>
      <c r="I79" s="98">
        <v>0.2300884956</v>
      </c>
      <c r="J79" s="96">
        <v>0.1566608749</v>
      </c>
      <c r="K79" s="96">
        <v>0.33793195539999998</v>
      </c>
      <c r="L79" s="96">
        <v>0.28348788200000002</v>
      </c>
      <c r="M79" s="96">
        <v>0.19293698819999999</v>
      </c>
      <c r="N79" s="96">
        <v>0.41653692209999998</v>
      </c>
      <c r="O79" s="105">
        <v>23</v>
      </c>
      <c r="P79" s="105">
        <v>118</v>
      </c>
      <c r="Q79" s="106">
        <v>0.20022756750000001</v>
      </c>
      <c r="R79" s="96">
        <v>0.13300699029999999</v>
      </c>
      <c r="S79" s="96">
        <v>0.30142084029999999</v>
      </c>
      <c r="T79" s="96">
        <v>3.6241999999999998E-12</v>
      </c>
      <c r="U79" s="98">
        <v>0.1949152542</v>
      </c>
      <c r="V79" s="96">
        <v>0.12952632319999999</v>
      </c>
      <c r="W79" s="96">
        <v>0.29331455870000001</v>
      </c>
      <c r="X79" s="96">
        <v>0.234399898</v>
      </c>
      <c r="Y79" s="96">
        <v>0.1557069556</v>
      </c>
      <c r="Z79" s="96">
        <v>0.3528635698</v>
      </c>
      <c r="AA79" s="105">
        <v>15</v>
      </c>
      <c r="AB79" s="105">
        <v>107</v>
      </c>
      <c r="AC79" s="106">
        <v>0.1437761565</v>
      </c>
      <c r="AD79" s="96">
        <v>8.6648156599999998E-2</v>
      </c>
      <c r="AE79" s="96">
        <v>0.23856922050000001</v>
      </c>
      <c r="AF79" s="96">
        <v>1.1879550000000001E-11</v>
      </c>
      <c r="AG79" s="98">
        <v>0.14018691589999999</v>
      </c>
      <c r="AH79" s="96">
        <v>8.4513908700000001E-2</v>
      </c>
      <c r="AI79" s="96">
        <v>0.23253416730000001</v>
      </c>
      <c r="AJ79" s="96">
        <v>0.17339197740000001</v>
      </c>
      <c r="AK79" s="96">
        <v>0.104496431</v>
      </c>
      <c r="AL79" s="96">
        <v>0.28771104959999999</v>
      </c>
      <c r="AM79" s="96">
        <v>0.31831064930000003</v>
      </c>
      <c r="AN79" s="96">
        <v>0.71806374269999995</v>
      </c>
      <c r="AO79" s="96">
        <v>0.37468338029999998</v>
      </c>
      <c r="AP79" s="96">
        <v>1.3761366682</v>
      </c>
      <c r="AQ79" s="96">
        <v>0.53329756380000004</v>
      </c>
      <c r="AR79" s="96">
        <v>0.83666513929999997</v>
      </c>
      <c r="AS79" s="96">
        <v>0.4774091452</v>
      </c>
      <c r="AT79" s="96">
        <v>1.4662654922</v>
      </c>
      <c r="AU79" s="95">
        <v>1</v>
      </c>
      <c r="AV79" s="95">
        <v>2</v>
      </c>
      <c r="AW79" s="95">
        <v>3</v>
      </c>
      <c r="AX79" s="95" t="s">
        <v>28</v>
      </c>
      <c r="AY79" s="95" t="s">
        <v>28</v>
      </c>
      <c r="AZ79" s="95" t="s">
        <v>28</v>
      </c>
      <c r="BA79" s="95" t="s">
        <v>28</v>
      </c>
      <c r="BB79" s="95" t="s">
        <v>28</v>
      </c>
      <c r="BC79" s="107" t="s">
        <v>232</v>
      </c>
      <c r="BD79" s="108">
        <v>26</v>
      </c>
      <c r="BE79" s="108">
        <v>23</v>
      </c>
      <c r="BF79" s="108">
        <v>15</v>
      </c>
      <c r="BQ79" s="46"/>
      <c r="CC79" s="4"/>
      <c r="CO79" s="4"/>
    </row>
    <row r="80" spans="1:93" x14ac:dyDescent="0.3">
      <c r="A80" s="9"/>
      <c r="B80" t="s">
        <v>148</v>
      </c>
      <c r="C80" s="95">
        <v>53</v>
      </c>
      <c r="D80" s="105">
        <v>69</v>
      </c>
      <c r="E80" s="106">
        <v>0.80755817969999999</v>
      </c>
      <c r="F80" s="96">
        <v>0.61653803240000005</v>
      </c>
      <c r="G80" s="96">
        <v>1.0577615318</v>
      </c>
      <c r="H80" s="96">
        <v>0.74736469819999996</v>
      </c>
      <c r="I80" s="98">
        <v>0.768115942</v>
      </c>
      <c r="J80" s="96">
        <v>0.58682047000000004</v>
      </c>
      <c r="K80" s="96">
        <v>1.0054218123000001</v>
      </c>
      <c r="L80" s="96">
        <v>0.95661265579999999</v>
      </c>
      <c r="M80" s="96">
        <v>0.73033510079999997</v>
      </c>
      <c r="N80" s="96">
        <v>1.2529971136</v>
      </c>
      <c r="O80" s="105">
        <v>58</v>
      </c>
      <c r="P80" s="105">
        <v>76</v>
      </c>
      <c r="Q80" s="106">
        <v>0.78342444479999995</v>
      </c>
      <c r="R80" s="96">
        <v>0.60530357140000002</v>
      </c>
      <c r="S80" s="96">
        <v>1.0139604154999999</v>
      </c>
      <c r="T80" s="96">
        <v>0.51098089449999995</v>
      </c>
      <c r="U80" s="98">
        <v>0.76315789469999995</v>
      </c>
      <c r="V80" s="96">
        <v>0.58999205450000003</v>
      </c>
      <c r="W80" s="96">
        <v>0.98714884010000004</v>
      </c>
      <c r="X80" s="96">
        <v>0.91712950550000005</v>
      </c>
      <c r="Y80" s="96">
        <v>0.70860919489999996</v>
      </c>
      <c r="Z80" s="96">
        <v>1.1870104649</v>
      </c>
      <c r="AA80" s="105">
        <v>39</v>
      </c>
      <c r="AB80" s="105">
        <v>53</v>
      </c>
      <c r="AC80" s="106">
        <v>0.75722982159999996</v>
      </c>
      <c r="AD80" s="96">
        <v>0.55294386760000003</v>
      </c>
      <c r="AE80" s="96">
        <v>1.0369895324</v>
      </c>
      <c r="AF80" s="96">
        <v>0.57141228040000003</v>
      </c>
      <c r="AG80" s="98">
        <v>0.7358490566</v>
      </c>
      <c r="AH80" s="96">
        <v>0.53763484189999999</v>
      </c>
      <c r="AI80" s="96">
        <v>1.0071405197000001</v>
      </c>
      <c r="AJ80" s="96">
        <v>0.91320827670000004</v>
      </c>
      <c r="AK80" s="96">
        <v>0.66684235359999999</v>
      </c>
      <c r="AL80" s="96">
        <v>1.2505944654000001</v>
      </c>
      <c r="AM80" s="96">
        <v>0.86955870700000004</v>
      </c>
      <c r="AN80" s="96">
        <v>0.96656394440000004</v>
      </c>
      <c r="AO80" s="96">
        <v>0.64410522520000002</v>
      </c>
      <c r="AP80" s="96">
        <v>1.4504553326</v>
      </c>
      <c r="AQ80" s="96">
        <v>0.87316128019999995</v>
      </c>
      <c r="AR80" s="96">
        <v>0.9701151751</v>
      </c>
      <c r="AS80" s="96">
        <v>0.66842398930000002</v>
      </c>
      <c r="AT80" s="96">
        <v>1.4079737831000001</v>
      </c>
      <c r="AU80" s="95" t="s">
        <v>28</v>
      </c>
      <c r="AV80" s="95" t="s">
        <v>28</v>
      </c>
      <c r="AW80" s="95" t="s">
        <v>28</v>
      </c>
      <c r="AX80" s="95" t="s">
        <v>28</v>
      </c>
      <c r="AY80" s="95" t="s">
        <v>28</v>
      </c>
      <c r="AZ80" s="95" t="s">
        <v>28</v>
      </c>
      <c r="BA80" s="95" t="s">
        <v>28</v>
      </c>
      <c r="BB80" s="95" t="s">
        <v>28</v>
      </c>
      <c r="BC80" s="107" t="s">
        <v>28</v>
      </c>
      <c r="BD80" s="108">
        <v>53</v>
      </c>
      <c r="BE80" s="108">
        <v>58</v>
      </c>
      <c r="BF80" s="108">
        <v>39</v>
      </c>
    </row>
    <row r="81" spans="1:93" x14ac:dyDescent="0.3">
      <c r="A81" s="9"/>
      <c r="B81" t="s">
        <v>196</v>
      </c>
      <c r="C81" s="95">
        <v>42</v>
      </c>
      <c r="D81" s="105">
        <v>59</v>
      </c>
      <c r="E81" s="106">
        <v>0.73530239610000003</v>
      </c>
      <c r="F81" s="96">
        <v>0.54312291850000005</v>
      </c>
      <c r="G81" s="96">
        <v>0.99548296579999995</v>
      </c>
      <c r="H81" s="96">
        <v>0.37164427789999999</v>
      </c>
      <c r="I81" s="98">
        <v>0.71186440679999996</v>
      </c>
      <c r="J81" s="96">
        <v>0.52608271049999999</v>
      </c>
      <c r="K81" s="96">
        <v>0.96325335059999995</v>
      </c>
      <c r="L81" s="96">
        <v>0.8710203125</v>
      </c>
      <c r="M81" s="96">
        <v>0.64336944460000001</v>
      </c>
      <c r="N81" s="96">
        <v>1.1792235256000001</v>
      </c>
      <c r="O81" s="105">
        <v>50</v>
      </c>
      <c r="P81" s="105">
        <v>65</v>
      </c>
      <c r="Q81" s="106">
        <v>0.7972955222</v>
      </c>
      <c r="R81" s="96">
        <v>0.60393440440000001</v>
      </c>
      <c r="S81" s="96">
        <v>1.0525648898</v>
      </c>
      <c r="T81" s="96">
        <v>0.62655973929999997</v>
      </c>
      <c r="U81" s="98">
        <v>0.7692307692</v>
      </c>
      <c r="V81" s="96">
        <v>0.58301344610000005</v>
      </c>
      <c r="W81" s="96">
        <v>1.0149268089000001</v>
      </c>
      <c r="X81" s="96">
        <v>0.93336792449999995</v>
      </c>
      <c r="Y81" s="96">
        <v>0.70700635560000002</v>
      </c>
      <c r="Z81" s="96">
        <v>1.2322034667999999</v>
      </c>
      <c r="AA81" s="105">
        <v>38</v>
      </c>
      <c r="AB81" s="105">
        <v>52</v>
      </c>
      <c r="AC81" s="106">
        <v>0.74013097900000002</v>
      </c>
      <c r="AD81" s="96">
        <v>0.53827239459999998</v>
      </c>
      <c r="AE81" s="96">
        <v>1.0176889465000001</v>
      </c>
      <c r="AF81" s="96">
        <v>0.48434148849999997</v>
      </c>
      <c r="AG81" s="98">
        <v>0.7307692308</v>
      </c>
      <c r="AH81" s="96">
        <v>0.53173730360000004</v>
      </c>
      <c r="AI81" s="96">
        <v>1.0042998018</v>
      </c>
      <c r="AJ81" s="96">
        <v>0.89258731849999995</v>
      </c>
      <c r="AK81" s="96">
        <v>0.6491487681</v>
      </c>
      <c r="AL81" s="96">
        <v>1.2273182361999999</v>
      </c>
      <c r="AM81" s="96">
        <v>0.72958443630000003</v>
      </c>
      <c r="AN81" s="96">
        <v>0.9283019388</v>
      </c>
      <c r="AO81" s="96">
        <v>0.60882205540000001</v>
      </c>
      <c r="AP81" s="96">
        <v>1.4154291583</v>
      </c>
      <c r="AQ81" s="96">
        <v>0.69896297709999999</v>
      </c>
      <c r="AR81" s="96">
        <v>1.0843097022999999</v>
      </c>
      <c r="AS81" s="96">
        <v>0.71943313310000001</v>
      </c>
      <c r="AT81" s="96">
        <v>1.6342415665000001</v>
      </c>
      <c r="AU81" s="95" t="s">
        <v>28</v>
      </c>
      <c r="AV81" s="95" t="s">
        <v>28</v>
      </c>
      <c r="AW81" s="95" t="s">
        <v>28</v>
      </c>
      <c r="AX81" s="95" t="s">
        <v>28</v>
      </c>
      <c r="AY81" s="95" t="s">
        <v>28</v>
      </c>
      <c r="AZ81" s="95" t="s">
        <v>28</v>
      </c>
      <c r="BA81" s="95" t="s">
        <v>28</v>
      </c>
      <c r="BB81" s="95" t="s">
        <v>28</v>
      </c>
      <c r="BC81" s="107" t="s">
        <v>28</v>
      </c>
      <c r="BD81" s="108">
        <v>42</v>
      </c>
      <c r="BE81" s="108">
        <v>50</v>
      </c>
      <c r="BF81" s="108">
        <v>38</v>
      </c>
      <c r="BQ81" s="46"/>
      <c r="CC81" s="4"/>
      <c r="CO81" s="4"/>
    </row>
    <row r="82" spans="1:93" x14ac:dyDescent="0.3">
      <c r="A82" s="9"/>
      <c r="B82" t="s">
        <v>195</v>
      </c>
      <c r="C82" s="95">
        <v>140</v>
      </c>
      <c r="D82" s="105">
        <v>266</v>
      </c>
      <c r="E82" s="106">
        <v>0.54624422849999998</v>
      </c>
      <c r="F82" s="96">
        <v>0.46240819649999998</v>
      </c>
      <c r="G82" s="96">
        <v>0.64527999160000005</v>
      </c>
      <c r="H82" s="96">
        <v>3.0457922000000002E-7</v>
      </c>
      <c r="I82" s="98">
        <v>0.52631578950000002</v>
      </c>
      <c r="J82" s="96">
        <v>0.44597112280000001</v>
      </c>
      <c r="K82" s="96">
        <v>0.62113508279999996</v>
      </c>
      <c r="L82" s="96">
        <v>0.64706686810000003</v>
      </c>
      <c r="M82" s="96">
        <v>0.54775686020000003</v>
      </c>
      <c r="N82" s="96">
        <v>0.76438208679999997</v>
      </c>
      <c r="O82" s="105">
        <v>103</v>
      </c>
      <c r="P82" s="105">
        <v>212</v>
      </c>
      <c r="Q82" s="106">
        <v>0.50040781300000003</v>
      </c>
      <c r="R82" s="96">
        <v>0.4121997409</v>
      </c>
      <c r="S82" s="96">
        <v>0.60749184069999995</v>
      </c>
      <c r="T82" s="96">
        <v>6.4820342000000004E-8</v>
      </c>
      <c r="U82" s="98">
        <v>0.4858490566</v>
      </c>
      <c r="V82" s="96">
        <v>0.40052532689999998</v>
      </c>
      <c r="W82" s="96">
        <v>0.58934926190000003</v>
      </c>
      <c r="X82" s="96">
        <v>0.58581114379999999</v>
      </c>
      <c r="Y82" s="96">
        <v>0.4825488241</v>
      </c>
      <c r="Z82" s="96">
        <v>0.71117093060000003</v>
      </c>
      <c r="AA82" s="105">
        <v>78</v>
      </c>
      <c r="AB82" s="105">
        <v>198</v>
      </c>
      <c r="AC82" s="106">
        <v>0.4074092091</v>
      </c>
      <c r="AD82" s="96">
        <v>0.32605782039999998</v>
      </c>
      <c r="AE82" s="96">
        <v>0.50905775990000002</v>
      </c>
      <c r="AF82" s="96">
        <v>4.0247490000000002E-10</v>
      </c>
      <c r="AG82" s="98">
        <v>0.39393939389999999</v>
      </c>
      <c r="AH82" s="96">
        <v>0.31553665450000001</v>
      </c>
      <c r="AI82" s="96">
        <v>0.49182319679999997</v>
      </c>
      <c r="AJ82" s="96">
        <v>0.49132964810000002</v>
      </c>
      <c r="AK82" s="96">
        <v>0.3932210431</v>
      </c>
      <c r="AL82" s="96">
        <v>0.61391633879999996</v>
      </c>
      <c r="AM82" s="96">
        <v>0.1707498818</v>
      </c>
      <c r="AN82" s="96">
        <v>0.81415437270000002</v>
      </c>
      <c r="AO82" s="96">
        <v>0.60665572560000003</v>
      </c>
      <c r="AP82" s="96">
        <v>1.0926252149</v>
      </c>
      <c r="AQ82" s="96">
        <v>0.49959402450000001</v>
      </c>
      <c r="AR82" s="96">
        <v>0.91608805540000005</v>
      </c>
      <c r="AS82" s="96">
        <v>0.71029258390000005</v>
      </c>
      <c r="AT82" s="96">
        <v>1.1815093444</v>
      </c>
      <c r="AU82" s="95">
        <v>1</v>
      </c>
      <c r="AV82" s="95">
        <v>2</v>
      </c>
      <c r="AW82" s="95">
        <v>3</v>
      </c>
      <c r="AX82" s="95" t="s">
        <v>28</v>
      </c>
      <c r="AY82" s="95" t="s">
        <v>28</v>
      </c>
      <c r="AZ82" s="95" t="s">
        <v>28</v>
      </c>
      <c r="BA82" s="95" t="s">
        <v>28</v>
      </c>
      <c r="BB82" s="95" t="s">
        <v>28</v>
      </c>
      <c r="BC82" s="107" t="s">
        <v>232</v>
      </c>
      <c r="BD82" s="108">
        <v>140</v>
      </c>
      <c r="BE82" s="108">
        <v>103</v>
      </c>
      <c r="BF82" s="108">
        <v>78</v>
      </c>
      <c r="BQ82" s="46"/>
      <c r="CC82" s="4"/>
      <c r="CO82" s="4"/>
    </row>
    <row r="83" spans="1:93" x14ac:dyDescent="0.3">
      <c r="A83" s="9"/>
      <c r="B83" t="s">
        <v>197</v>
      </c>
      <c r="C83" s="95">
        <v>49</v>
      </c>
      <c r="D83" s="105">
        <v>96</v>
      </c>
      <c r="E83" s="106">
        <v>0.5263388282</v>
      </c>
      <c r="F83" s="96">
        <v>0.39757942070000002</v>
      </c>
      <c r="G83" s="96">
        <v>0.69679804239999998</v>
      </c>
      <c r="H83" s="96">
        <v>9.6534210000000004E-4</v>
      </c>
      <c r="I83" s="98">
        <v>0.51041666669999997</v>
      </c>
      <c r="J83" s="96">
        <v>0.38576660280000002</v>
      </c>
      <c r="K83" s="96">
        <v>0.67534403369999996</v>
      </c>
      <c r="L83" s="96">
        <v>0.62348744280000001</v>
      </c>
      <c r="M83" s="96">
        <v>0.47096235930000002</v>
      </c>
      <c r="N83" s="96">
        <v>0.82540904510000002</v>
      </c>
      <c r="O83" s="105">
        <v>47</v>
      </c>
      <c r="P83" s="105">
        <v>108</v>
      </c>
      <c r="Q83" s="106">
        <v>0.44695704549999998</v>
      </c>
      <c r="R83" s="96">
        <v>0.33564000040000003</v>
      </c>
      <c r="S83" s="96">
        <v>0.5951930648</v>
      </c>
      <c r="T83" s="96">
        <v>9.3246453000000001E-6</v>
      </c>
      <c r="U83" s="98">
        <v>0.43518518519999999</v>
      </c>
      <c r="V83" s="96">
        <v>0.32697428340000001</v>
      </c>
      <c r="W83" s="96">
        <v>0.57920807549999997</v>
      </c>
      <c r="X83" s="96">
        <v>0.52323806949999996</v>
      </c>
      <c r="Y83" s="96">
        <v>0.39292282699999997</v>
      </c>
      <c r="Z83" s="96">
        <v>0.69677315390000005</v>
      </c>
      <c r="AA83" s="105">
        <v>55</v>
      </c>
      <c r="AB83" s="105">
        <v>100</v>
      </c>
      <c r="AC83" s="106">
        <v>0.5633122156</v>
      </c>
      <c r="AD83" s="96">
        <v>0.43220681929999999</v>
      </c>
      <c r="AE83" s="96">
        <v>0.73418705610000001</v>
      </c>
      <c r="AF83" s="96">
        <v>4.2328816999999998E-3</v>
      </c>
      <c r="AG83" s="98">
        <v>0.55000000000000004</v>
      </c>
      <c r="AH83" s="96">
        <v>0.42226656639999999</v>
      </c>
      <c r="AI83" s="96">
        <v>0.71637213099999997</v>
      </c>
      <c r="AJ83" s="96">
        <v>0.67934643230000002</v>
      </c>
      <c r="AK83" s="96">
        <v>0.52123520940000001</v>
      </c>
      <c r="AL83" s="96">
        <v>0.88541903290000001</v>
      </c>
      <c r="AM83" s="96">
        <v>0.2441213488</v>
      </c>
      <c r="AN83" s="96">
        <v>1.2603274101999999</v>
      </c>
      <c r="AO83" s="96">
        <v>0.85387875150000003</v>
      </c>
      <c r="AP83" s="96">
        <v>1.8602467600999999</v>
      </c>
      <c r="AQ83" s="96">
        <v>0.42330297290000002</v>
      </c>
      <c r="AR83" s="96">
        <v>0.84918121479999997</v>
      </c>
      <c r="AS83" s="96">
        <v>0.56912473269999997</v>
      </c>
      <c r="AT83" s="96">
        <v>1.2670486698000001</v>
      </c>
      <c r="AU83" s="95">
        <v>1</v>
      </c>
      <c r="AV83" s="95">
        <v>2</v>
      </c>
      <c r="AW83" s="95">
        <v>3</v>
      </c>
      <c r="AX83" s="95" t="s">
        <v>28</v>
      </c>
      <c r="AY83" s="95" t="s">
        <v>28</v>
      </c>
      <c r="AZ83" s="95" t="s">
        <v>28</v>
      </c>
      <c r="BA83" s="95" t="s">
        <v>28</v>
      </c>
      <c r="BB83" s="95" t="s">
        <v>28</v>
      </c>
      <c r="BC83" s="107" t="s">
        <v>232</v>
      </c>
      <c r="BD83" s="108">
        <v>49</v>
      </c>
      <c r="BE83" s="108">
        <v>47</v>
      </c>
      <c r="BF83" s="108">
        <v>55</v>
      </c>
      <c r="BQ83" s="46"/>
      <c r="CC83" s="4"/>
      <c r="CO83" s="4"/>
    </row>
    <row r="84" spans="1:93" s="3" customFormat="1" x14ac:dyDescent="0.3">
      <c r="A84" s="9" t="s">
        <v>233</v>
      </c>
      <c r="B84" s="3" t="s">
        <v>98</v>
      </c>
      <c r="C84" s="101">
        <v>424</v>
      </c>
      <c r="D84" s="102">
        <v>468</v>
      </c>
      <c r="E84" s="97">
        <v>0.90171210180000005</v>
      </c>
      <c r="F84" s="103">
        <v>0.81854585260000001</v>
      </c>
      <c r="G84" s="103">
        <v>0.99332824419999999</v>
      </c>
      <c r="H84" s="103">
        <v>0.18179117240000001</v>
      </c>
      <c r="I84" s="104">
        <v>0.90598290599999998</v>
      </c>
      <c r="J84" s="103">
        <v>0.82372453580000005</v>
      </c>
      <c r="K84" s="103">
        <v>0.99645572059999998</v>
      </c>
      <c r="L84" s="103">
        <v>1.0681449712</v>
      </c>
      <c r="M84" s="103">
        <v>0.96962837069999996</v>
      </c>
      <c r="N84" s="103">
        <v>1.1766710977999999</v>
      </c>
      <c r="O84" s="102">
        <v>627</v>
      </c>
      <c r="P84" s="102">
        <v>687</v>
      </c>
      <c r="Q84" s="97">
        <v>0.90518480189999995</v>
      </c>
      <c r="R84" s="103">
        <v>0.83549540369999997</v>
      </c>
      <c r="S84" s="103">
        <v>0.98068705339999995</v>
      </c>
      <c r="T84" s="103">
        <v>0.1562149203</v>
      </c>
      <c r="U84" s="104">
        <v>0.91266375550000001</v>
      </c>
      <c r="V84" s="103">
        <v>0.84395072100000001</v>
      </c>
      <c r="W84" s="103">
        <v>0.98697128850000004</v>
      </c>
      <c r="X84" s="103">
        <v>1.0596703936</v>
      </c>
      <c r="Y84" s="103">
        <v>0.97808728280000001</v>
      </c>
      <c r="Z84" s="103">
        <v>1.1480584225999999</v>
      </c>
      <c r="AA84" s="102">
        <v>555</v>
      </c>
      <c r="AB84" s="102">
        <v>645</v>
      </c>
      <c r="AC84" s="97">
        <v>0.85256065879999998</v>
      </c>
      <c r="AD84" s="103">
        <v>0.78298811759999998</v>
      </c>
      <c r="AE84" s="103">
        <v>0.92831507980000005</v>
      </c>
      <c r="AF84" s="103">
        <v>0.52233386650000002</v>
      </c>
      <c r="AG84" s="104">
        <v>0.8604651163</v>
      </c>
      <c r="AH84" s="103">
        <v>0.79177498229999999</v>
      </c>
      <c r="AI84" s="103">
        <v>0.93511443640000003</v>
      </c>
      <c r="AJ84" s="103">
        <v>1.0281758956</v>
      </c>
      <c r="AK84" s="103">
        <v>0.94427241139999996</v>
      </c>
      <c r="AL84" s="103">
        <v>1.1195346381</v>
      </c>
      <c r="AM84" s="103">
        <v>0.30409958440000001</v>
      </c>
      <c r="AN84" s="103">
        <v>0.94186364710000003</v>
      </c>
      <c r="AO84" s="103">
        <v>0.84019247519999996</v>
      </c>
      <c r="AP84" s="103">
        <v>1.0558379845000001</v>
      </c>
      <c r="AQ84" s="103">
        <v>0.95125446769999999</v>
      </c>
      <c r="AR84" s="103">
        <v>1.0038512292999999</v>
      </c>
      <c r="AS84" s="103">
        <v>0.88745724609999999</v>
      </c>
      <c r="AT84" s="103">
        <v>1.1355108034000001</v>
      </c>
      <c r="AU84" s="101" t="s">
        <v>28</v>
      </c>
      <c r="AV84" s="101" t="s">
        <v>28</v>
      </c>
      <c r="AW84" s="101" t="s">
        <v>28</v>
      </c>
      <c r="AX84" s="101" t="s">
        <v>28</v>
      </c>
      <c r="AY84" s="101" t="s">
        <v>28</v>
      </c>
      <c r="AZ84" s="101" t="s">
        <v>28</v>
      </c>
      <c r="BA84" s="101" t="s">
        <v>28</v>
      </c>
      <c r="BB84" s="101" t="s">
        <v>28</v>
      </c>
      <c r="BC84" s="99" t="s">
        <v>28</v>
      </c>
      <c r="BD84" s="100">
        <v>424</v>
      </c>
      <c r="BE84" s="100">
        <v>627</v>
      </c>
      <c r="BF84" s="100">
        <v>555</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5">
        <v>224</v>
      </c>
      <c r="D85" s="105">
        <v>237</v>
      </c>
      <c r="E85" s="106">
        <v>0.93741472800000003</v>
      </c>
      <c r="F85" s="96">
        <v>0.82138699000000004</v>
      </c>
      <c r="G85" s="96">
        <v>1.0698323481000001</v>
      </c>
      <c r="H85" s="96">
        <v>0.1202173227</v>
      </c>
      <c r="I85" s="98">
        <v>0.94514767929999999</v>
      </c>
      <c r="J85" s="96">
        <v>0.82913715480000005</v>
      </c>
      <c r="K85" s="96">
        <v>1.0773900681999999</v>
      </c>
      <c r="L85" s="96">
        <v>1.1104373840999999</v>
      </c>
      <c r="M85" s="96">
        <v>0.97299390900000005</v>
      </c>
      <c r="N85" s="96">
        <v>1.2672958921999999</v>
      </c>
      <c r="O85" s="105">
        <v>203</v>
      </c>
      <c r="P85" s="105">
        <v>222</v>
      </c>
      <c r="Q85" s="106">
        <v>0.90546230319999998</v>
      </c>
      <c r="R85" s="96">
        <v>0.78824963100000001</v>
      </c>
      <c r="S85" s="96">
        <v>1.0401044927</v>
      </c>
      <c r="T85" s="96">
        <v>0.41008549979999998</v>
      </c>
      <c r="U85" s="98">
        <v>0.91441441440000004</v>
      </c>
      <c r="V85" s="96">
        <v>0.79689376180000004</v>
      </c>
      <c r="W85" s="96">
        <v>1.0492662401999999</v>
      </c>
      <c r="X85" s="96">
        <v>1.0599952554000001</v>
      </c>
      <c r="Y85" s="96">
        <v>0.92277819400000005</v>
      </c>
      <c r="Z85" s="96">
        <v>1.2176164855</v>
      </c>
      <c r="AA85" s="105">
        <v>189</v>
      </c>
      <c r="AB85" s="105">
        <v>213</v>
      </c>
      <c r="AC85" s="106">
        <v>0.87452087499999998</v>
      </c>
      <c r="AD85" s="96">
        <v>0.75744259039999995</v>
      </c>
      <c r="AE85" s="96">
        <v>1.0096960093</v>
      </c>
      <c r="AF85" s="96">
        <v>0.4680151494</v>
      </c>
      <c r="AG85" s="98">
        <v>0.88732394370000001</v>
      </c>
      <c r="AH85" s="96">
        <v>0.7694251876</v>
      </c>
      <c r="AI85" s="96">
        <v>1.0232882855000001</v>
      </c>
      <c r="AJ85" s="96">
        <v>1.0546596006</v>
      </c>
      <c r="AK85" s="96">
        <v>0.9134648729</v>
      </c>
      <c r="AL85" s="96">
        <v>1.2176788689</v>
      </c>
      <c r="AM85" s="96">
        <v>0.73086520040000003</v>
      </c>
      <c r="AN85" s="96">
        <v>0.96582803269999995</v>
      </c>
      <c r="AO85" s="96">
        <v>0.79224427610000003</v>
      </c>
      <c r="AP85" s="96">
        <v>1.1774446554</v>
      </c>
      <c r="AQ85" s="96">
        <v>0.72043388580000001</v>
      </c>
      <c r="AR85" s="96">
        <v>0.96591431329999999</v>
      </c>
      <c r="AS85" s="96">
        <v>0.79882781690000004</v>
      </c>
      <c r="AT85" s="96">
        <v>1.1679493889000001</v>
      </c>
      <c r="AU85" s="95" t="s">
        <v>28</v>
      </c>
      <c r="AV85" s="95" t="s">
        <v>28</v>
      </c>
      <c r="AW85" s="95" t="s">
        <v>28</v>
      </c>
      <c r="AX85" s="95" t="s">
        <v>28</v>
      </c>
      <c r="AY85" s="95" t="s">
        <v>28</v>
      </c>
      <c r="AZ85" s="95" t="s">
        <v>28</v>
      </c>
      <c r="BA85" s="95" t="s">
        <v>28</v>
      </c>
      <c r="BB85" s="95" t="s">
        <v>28</v>
      </c>
      <c r="BC85" s="107" t="s">
        <v>28</v>
      </c>
      <c r="BD85" s="108">
        <v>224</v>
      </c>
      <c r="BE85" s="108">
        <v>203</v>
      </c>
      <c r="BF85" s="108">
        <v>189</v>
      </c>
    </row>
    <row r="86" spans="1:93" x14ac:dyDescent="0.3">
      <c r="A86" s="9"/>
      <c r="B86" t="s">
        <v>100</v>
      </c>
      <c r="C86" s="95">
        <v>255</v>
      </c>
      <c r="D86" s="105">
        <v>277</v>
      </c>
      <c r="E86" s="106">
        <v>0.91813608999999996</v>
      </c>
      <c r="F86" s="96">
        <v>0.81109590880000004</v>
      </c>
      <c r="G86" s="96">
        <v>1.0393023446</v>
      </c>
      <c r="H86" s="96">
        <v>0.18426430699999999</v>
      </c>
      <c r="I86" s="98">
        <v>0.92057761729999998</v>
      </c>
      <c r="J86" s="96">
        <v>0.8142468799</v>
      </c>
      <c r="K86" s="96">
        <v>1.0407938556</v>
      </c>
      <c r="L86" s="96">
        <v>1.0876004051999999</v>
      </c>
      <c r="M86" s="96">
        <v>0.96080335880000001</v>
      </c>
      <c r="N86" s="96">
        <v>1.2311308350000001</v>
      </c>
      <c r="O86" s="105">
        <v>256</v>
      </c>
      <c r="P86" s="105">
        <v>266</v>
      </c>
      <c r="Q86" s="106">
        <v>0.95385716730000003</v>
      </c>
      <c r="R86" s="96">
        <v>0.84287489959999995</v>
      </c>
      <c r="S86" s="96">
        <v>1.0794525926</v>
      </c>
      <c r="T86" s="96">
        <v>8.0423963799999998E-2</v>
      </c>
      <c r="U86" s="98">
        <v>0.962406015</v>
      </c>
      <c r="V86" s="96">
        <v>0.85144820099999996</v>
      </c>
      <c r="W86" s="96">
        <v>1.0878234713999999</v>
      </c>
      <c r="X86" s="96">
        <v>1.116649548</v>
      </c>
      <c r="Y86" s="96">
        <v>0.98672621849999997</v>
      </c>
      <c r="Z86" s="96">
        <v>1.2636800256</v>
      </c>
      <c r="AA86" s="105">
        <v>254</v>
      </c>
      <c r="AB86" s="105">
        <v>276</v>
      </c>
      <c r="AC86" s="106">
        <v>0.9073079677</v>
      </c>
      <c r="AD86" s="96">
        <v>0.80124221449999999</v>
      </c>
      <c r="AE86" s="96">
        <v>1.0274143492000001</v>
      </c>
      <c r="AF86" s="96">
        <v>0.1558162176</v>
      </c>
      <c r="AG86" s="98">
        <v>0.92028985510000005</v>
      </c>
      <c r="AH86" s="96">
        <v>0.81379590390000001</v>
      </c>
      <c r="AI86" s="96">
        <v>1.0407196857000001</v>
      </c>
      <c r="AJ86" s="96">
        <v>1.0942003629999999</v>
      </c>
      <c r="AK86" s="96">
        <v>0.96628658970000003</v>
      </c>
      <c r="AL86" s="96">
        <v>1.2390469320999999</v>
      </c>
      <c r="AM86" s="96">
        <v>0.57212382250000005</v>
      </c>
      <c r="AN86" s="96">
        <v>0.95119898329999997</v>
      </c>
      <c r="AO86" s="96">
        <v>0.79962391489999995</v>
      </c>
      <c r="AP86" s="96">
        <v>1.1315063105000001</v>
      </c>
      <c r="AQ86" s="96">
        <v>0.66619611570000004</v>
      </c>
      <c r="AR86" s="96">
        <v>1.0389060813</v>
      </c>
      <c r="AS86" s="96">
        <v>0.87349692310000004</v>
      </c>
      <c r="AT86" s="96">
        <v>1.2356378337</v>
      </c>
      <c r="AU86" s="95" t="s">
        <v>28</v>
      </c>
      <c r="AV86" s="95" t="s">
        <v>28</v>
      </c>
      <c r="AW86" s="95" t="s">
        <v>28</v>
      </c>
      <c r="AX86" s="95" t="s">
        <v>28</v>
      </c>
      <c r="AY86" s="95" t="s">
        <v>28</v>
      </c>
      <c r="AZ86" s="95" t="s">
        <v>28</v>
      </c>
      <c r="BA86" s="95" t="s">
        <v>28</v>
      </c>
      <c r="BB86" s="95" t="s">
        <v>28</v>
      </c>
      <c r="BC86" s="107" t="s">
        <v>28</v>
      </c>
      <c r="BD86" s="108">
        <v>255</v>
      </c>
      <c r="BE86" s="108">
        <v>256</v>
      </c>
      <c r="BF86" s="108">
        <v>254</v>
      </c>
    </row>
    <row r="87" spans="1:93" x14ac:dyDescent="0.3">
      <c r="A87" s="9"/>
      <c r="B87" t="s">
        <v>101</v>
      </c>
      <c r="C87" s="95">
        <v>441</v>
      </c>
      <c r="D87" s="105">
        <v>471</v>
      </c>
      <c r="E87" s="106">
        <v>0.93138223180000002</v>
      </c>
      <c r="F87" s="96">
        <v>0.84701556899999997</v>
      </c>
      <c r="G87" s="96">
        <v>1.0241522038999999</v>
      </c>
      <c r="H87" s="96">
        <v>4.2452406300000002E-2</v>
      </c>
      <c r="I87" s="98">
        <v>0.93630573250000004</v>
      </c>
      <c r="J87" s="96">
        <v>0.85287282259999997</v>
      </c>
      <c r="K87" s="96">
        <v>1.027900528</v>
      </c>
      <c r="L87" s="96">
        <v>1.1032914442999999</v>
      </c>
      <c r="M87" s="96">
        <v>1.0033528647000001</v>
      </c>
      <c r="N87" s="96">
        <v>1.2131843679000001</v>
      </c>
      <c r="O87" s="105">
        <v>419</v>
      </c>
      <c r="P87" s="105">
        <v>449</v>
      </c>
      <c r="Q87" s="106">
        <v>0.92629596569999995</v>
      </c>
      <c r="R87" s="96">
        <v>0.84045429569999996</v>
      </c>
      <c r="S87" s="96">
        <v>1.0209052657</v>
      </c>
      <c r="T87" s="96">
        <v>0.10253281039999999</v>
      </c>
      <c r="U87" s="98">
        <v>0.93318485520000005</v>
      </c>
      <c r="V87" s="96">
        <v>0.84797639960000004</v>
      </c>
      <c r="W87" s="96">
        <v>1.026955437</v>
      </c>
      <c r="X87" s="96">
        <v>1.0843845460999999</v>
      </c>
      <c r="Y87" s="96">
        <v>0.98389249619999997</v>
      </c>
      <c r="Z87" s="96">
        <v>1.1951405749999999</v>
      </c>
      <c r="AA87" s="105">
        <v>415</v>
      </c>
      <c r="AB87" s="105">
        <v>446</v>
      </c>
      <c r="AC87" s="106">
        <v>0.92065396180000003</v>
      </c>
      <c r="AD87" s="96">
        <v>0.83480097649999996</v>
      </c>
      <c r="AE87" s="96">
        <v>1.0153362792</v>
      </c>
      <c r="AF87" s="96">
        <v>3.6187311100000001E-2</v>
      </c>
      <c r="AG87" s="98">
        <v>0.9304932735</v>
      </c>
      <c r="AH87" s="96">
        <v>0.84514144099999999</v>
      </c>
      <c r="AI87" s="96">
        <v>1.0244648885000001</v>
      </c>
      <c r="AJ87" s="96">
        <v>1.11029544</v>
      </c>
      <c r="AK87" s="96">
        <v>1.0067579740999999</v>
      </c>
      <c r="AL87" s="96">
        <v>1.2244809534000001</v>
      </c>
      <c r="AM87" s="96">
        <v>0.92970583210000002</v>
      </c>
      <c r="AN87" s="96">
        <v>0.99390906999999995</v>
      </c>
      <c r="AO87" s="96">
        <v>0.86774972309999998</v>
      </c>
      <c r="AP87" s="96">
        <v>1.1384103193999999</v>
      </c>
      <c r="AQ87" s="96">
        <v>0.936025467</v>
      </c>
      <c r="AR87" s="96">
        <v>0.99453901310000004</v>
      </c>
      <c r="AS87" s="96">
        <v>0.87006336100000004</v>
      </c>
      <c r="AT87" s="96">
        <v>1.1368227796999999</v>
      </c>
      <c r="AU87" s="95" t="s">
        <v>28</v>
      </c>
      <c r="AV87" s="95" t="s">
        <v>28</v>
      </c>
      <c r="AW87" s="95" t="s">
        <v>28</v>
      </c>
      <c r="AX87" s="95" t="s">
        <v>28</v>
      </c>
      <c r="AY87" s="95" t="s">
        <v>28</v>
      </c>
      <c r="AZ87" s="95" t="s">
        <v>28</v>
      </c>
      <c r="BA87" s="95" t="s">
        <v>28</v>
      </c>
      <c r="BB87" s="95" t="s">
        <v>28</v>
      </c>
      <c r="BC87" s="107" t="s">
        <v>28</v>
      </c>
      <c r="BD87" s="108">
        <v>441</v>
      </c>
      <c r="BE87" s="108">
        <v>419</v>
      </c>
      <c r="BF87" s="108">
        <v>415</v>
      </c>
    </row>
    <row r="88" spans="1:93" x14ac:dyDescent="0.3">
      <c r="A88" s="9"/>
      <c r="B88" t="s">
        <v>102</v>
      </c>
      <c r="C88" s="95">
        <v>124</v>
      </c>
      <c r="D88" s="105">
        <v>131</v>
      </c>
      <c r="E88" s="106">
        <v>0.94625931640000005</v>
      </c>
      <c r="F88" s="96">
        <v>0.7928691282</v>
      </c>
      <c r="G88" s="96">
        <v>1.1293247044000001</v>
      </c>
      <c r="H88" s="96">
        <v>0.20588392450000001</v>
      </c>
      <c r="I88" s="98">
        <v>0.94656488549999995</v>
      </c>
      <c r="J88" s="96">
        <v>0.79379842769999998</v>
      </c>
      <c r="K88" s="96">
        <v>1.1287312384999999</v>
      </c>
      <c r="L88" s="96">
        <v>1.1209144562</v>
      </c>
      <c r="M88" s="96">
        <v>0.9392123832</v>
      </c>
      <c r="N88" s="96">
        <v>1.3377690078</v>
      </c>
      <c r="O88" s="105">
        <v>116</v>
      </c>
      <c r="P88" s="105">
        <v>127</v>
      </c>
      <c r="Q88" s="106">
        <v>0.91459422550000002</v>
      </c>
      <c r="R88" s="96">
        <v>0.76182837530000003</v>
      </c>
      <c r="S88" s="96">
        <v>1.0979934909</v>
      </c>
      <c r="T88" s="96">
        <v>0.46388672780000001</v>
      </c>
      <c r="U88" s="98">
        <v>0.91338582680000002</v>
      </c>
      <c r="V88" s="96">
        <v>0.76141633389999996</v>
      </c>
      <c r="W88" s="96">
        <v>1.0956865926999999</v>
      </c>
      <c r="X88" s="96">
        <v>1.0706856996</v>
      </c>
      <c r="Y88" s="96">
        <v>0.89184768969999995</v>
      </c>
      <c r="Z88" s="96">
        <v>1.2853852519</v>
      </c>
      <c r="AA88" s="105">
        <v>110</v>
      </c>
      <c r="AB88" s="105">
        <v>121</v>
      </c>
      <c r="AC88" s="106">
        <v>0.90492638739999998</v>
      </c>
      <c r="AD88" s="96">
        <v>0.75002769459999996</v>
      </c>
      <c r="AE88" s="96">
        <v>1.0918153723999999</v>
      </c>
      <c r="AF88" s="96">
        <v>0.36157252400000001</v>
      </c>
      <c r="AG88" s="98">
        <v>0.90909090910000001</v>
      </c>
      <c r="AH88" s="96">
        <v>0.75413384510000003</v>
      </c>
      <c r="AI88" s="96">
        <v>1.0958880660000001</v>
      </c>
      <c r="AJ88" s="96">
        <v>1.0913282114</v>
      </c>
      <c r="AK88" s="96">
        <v>0.90452261519999999</v>
      </c>
      <c r="AL88" s="96">
        <v>1.3167136399999999</v>
      </c>
      <c r="AM88" s="96">
        <v>0.93635799340000003</v>
      </c>
      <c r="AN88" s="96">
        <v>0.98942936910000001</v>
      </c>
      <c r="AO88" s="96">
        <v>0.76225352540000002</v>
      </c>
      <c r="AP88" s="96">
        <v>1.2843108541999999</v>
      </c>
      <c r="AQ88" s="96">
        <v>0.7921682404</v>
      </c>
      <c r="AR88" s="96">
        <v>0.96653656099999996</v>
      </c>
      <c r="AS88" s="96">
        <v>0.7503560856</v>
      </c>
      <c r="AT88" s="96">
        <v>1.2449994631000001</v>
      </c>
      <c r="AU88" s="95" t="s">
        <v>28</v>
      </c>
      <c r="AV88" s="95" t="s">
        <v>28</v>
      </c>
      <c r="AW88" s="95" t="s">
        <v>28</v>
      </c>
      <c r="AX88" s="95" t="s">
        <v>28</v>
      </c>
      <c r="AY88" s="95" t="s">
        <v>28</v>
      </c>
      <c r="AZ88" s="95" t="s">
        <v>28</v>
      </c>
      <c r="BA88" s="95" t="s">
        <v>28</v>
      </c>
      <c r="BB88" s="95" t="s">
        <v>28</v>
      </c>
      <c r="BC88" s="107" t="s">
        <v>28</v>
      </c>
      <c r="BD88" s="108">
        <v>124</v>
      </c>
      <c r="BE88" s="108">
        <v>116</v>
      </c>
      <c r="BF88" s="108">
        <v>110</v>
      </c>
    </row>
    <row r="89" spans="1:93" x14ac:dyDescent="0.3">
      <c r="A89" s="9"/>
      <c r="B89" t="s">
        <v>150</v>
      </c>
      <c r="C89" s="95">
        <v>314</v>
      </c>
      <c r="D89" s="105">
        <v>350</v>
      </c>
      <c r="E89" s="106">
        <v>0.88852776420000001</v>
      </c>
      <c r="F89" s="96">
        <v>0.79437449719999997</v>
      </c>
      <c r="G89" s="96">
        <v>0.99384055059999998</v>
      </c>
      <c r="H89" s="96">
        <v>0.3703634374</v>
      </c>
      <c r="I89" s="98">
        <v>0.89714285709999997</v>
      </c>
      <c r="J89" s="96">
        <v>0.80320336940000003</v>
      </c>
      <c r="K89" s="96">
        <v>1.0020691357</v>
      </c>
      <c r="L89" s="96">
        <v>1.0525271437999999</v>
      </c>
      <c r="M89" s="96">
        <v>0.94099560459999998</v>
      </c>
      <c r="N89" s="96">
        <v>1.1772779628000001</v>
      </c>
      <c r="O89" s="105">
        <v>344</v>
      </c>
      <c r="P89" s="105">
        <v>369</v>
      </c>
      <c r="Q89" s="106">
        <v>0.92456249150000003</v>
      </c>
      <c r="R89" s="96">
        <v>0.83070908639999996</v>
      </c>
      <c r="S89" s="96">
        <v>1.0290194421000001</v>
      </c>
      <c r="T89" s="96">
        <v>0.14731659959999999</v>
      </c>
      <c r="U89" s="98">
        <v>0.93224932250000003</v>
      </c>
      <c r="V89" s="96">
        <v>0.83876126289999997</v>
      </c>
      <c r="W89" s="96">
        <v>1.036157531</v>
      </c>
      <c r="X89" s="96">
        <v>1.0823552242000001</v>
      </c>
      <c r="Y89" s="96">
        <v>0.97248409690000004</v>
      </c>
      <c r="Z89" s="96">
        <v>1.2046395773</v>
      </c>
      <c r="AA89" s="105">
        <v>270</v>
      </c>
      <c r="AB89" s="105">
        <v>309</v>
      </c>
      <c r="AC89" s="106">
        <v>0.86506859739999997</v>
      </c>
      <c r="AD89" s="96">
        <v>0.76675506660000003</v>
      </c>
      <c r="AE89" s="96">
        <v>0.97598791429999998</v>
      </c>
      <c r="AF89" s="96">
        <v>0.49142891080000001</v>
      </c>
      <c r="AG89" s="98">
        <v>0.87378640780000005</v>
      </c>
      <c r="AH89" s="96">
        <v>0.77553751100000001</v>
      </c>
      <c r="AI89" s="96">
        <v>0.98448195679999995</v>
      </c>
      <c r="AJ89" s="96">
        <v>1.0432602897000001</v>
      </c>
      <c r="AK89" s="96">
        <v>0.92469558519999995</v>
      </c>
      <c r="AL89" s="96">
        <v>1.177027391</v>
      </c>
      <c r="AM89" s="96">
        <v>0.41334770949999999</v>
      </c>
      <c r="AN89" s="96">
        <v>0.93565184109999999</v>
      </c>
      <c r="AO89" s="96">
        <v>0.7978187095</v>
      </c>
      <c r="AP89" s="96">
        <v>1.0972973651</v>
      </c>
      <c r="AQ89" s="96">
        <v>0.61050943010000003</v>
      </c>
      <c r="AR89" s="96">
        <v>1.0405555445000001</v>
      </c>
      <c r="AS89" s="96">
        <v>0.89295290009999995</v>
      </c>
      <c r="AT89" s="96">
        <v>1.2125564977000001</v>
      </c>
      <c r="AU89" s="95" t="s">
        <v>28</v>
      </c>
      <c r="AV89" s="95" t="s">
        <v>28</v>
      </c>
      <c r="AW89" s="95" t="s">
        <v>28</v>
      </c>
      <c r="AX89" s="95" t="s">
        <v>28</v>
      </c>
      <c r="AY89" s="95" t="s">
        <v>28</v>
      </c>
      <c r="AZ89" s="95" t="s">
        <v>28</v>
      </c>
      <c r="BA89" s="95" t="s">
        <v>28</v>
      </c>
      <c r="BB89" s="95" t="s">
        <v>28</v>
      </c>
      <c r="BC89" s="107" t="s">
        <v>28</v>
      </c>
      <c r="BD89" s="108">
        <v>314</v>
      </c>
      <c r="BE89" s="108">
        <v>344</v>
      </c>
      <c r="BF89" s="108">
        <v>270</v>
      </c>
    </row>
    <row r="90" spans="1:93" x14ac:dyDescent="0.3">
      <c r="A90" s="9"/>
      <c r="B90" t="s">
        <v>151</v>
      </c>
      <c r="C90" s="95">
        <v>292</v>
      </c>
      <c r="D90" s="105">
        <v>320</v>
      </c>
      <c r="E90" s="106">
        <v>0.91655529479999998</v>
      </c>
      <c r="F90" s="96">
        <v>0.81618328360000003</v>
      </c>
      <c r="G90" s="96">
        <v>1.0292707844</v>
      </c>
      <c r="H90" s="96">
        <v>0.16455200249999999</v>
      </c>
      <c r="I90" s="98">
        <v>0.91249999999999998</v>
      </c>
      <c r="J90" s="96">
        <v>0.81361710539999998</v>
      </c>
      <c r="K90" s="96">
        <v>1.0234006199000001</v>
      </c>
      <c r="L90" s="96">
        <v>1.0857278359</v>
      </c>
      <c r="M90" s="96">
        <v>0.96682973210000001</v>
      </c>
      <c r="N90" s="96">
        <v>1.2192477068000001</v>
      </c>
      <c r="O90" s="105">
        <v>337</v>
      </c>
      <c r="P90" s="105">
        <v>355</v>
      </c>
      <c r="Q90" s="106">
        <v>0.94537430560000002</v>
      </c>
      <c r="R90" s="96">
        <v>0.8485084517</v>
      </c>
      <c r="S90" s="96">
        <v>1.0532983801</v>
      </c>
      <c r="T90" s="96">
        <v>6.5993777599999998E-2</v>
      </c>
      <c r="U90" s="98">
        <v>0.94929577460000003</v>
      </c>
      <c r="V90" s="96">
        <v>0.85316620700000001</v>
      </c>
      <c r="W90" s="96">
        <v>1.0562566360000001</v>
      </c>
      <c r="X90" s="96">
        <v>1.1067189378</v>
      </c>
      <c r="Y90" s="96">
        <v>0.99332123459999999</v>
      </c>
      <c r="Z90" s="96">
        <v>1.2330621399999999</v>
      </c>
      <c r="AA90" s="105">
        <v>237</v>
      </c>
      <c r="AB90" s="105">
        <v>259</v>
      </c>
      <c r="AC90" s="106">
        <v>0.90678472119999998</v>
      </c>
      <c r="AD90" s="96">
        <v>0.79737182669999995</v>
      </c>
      <c r="AE90" s="96">
        <v>1.0312109143999999</v>
      </c>
      <c r="AF90" s="96">
        <v>0.17275292510000001</v>
      </c>
      <c r="AG90" s="98">
        <v>0.91505791510000001</v>
      </c>
      <c r="AH90" s="96">
        <v>0.80566982860000003</v>
      </c>
      <c r="AI90" s="96">
        <v>1.0392979335000001</v>
      </c>
      <c r="AJ90" s="96">
        <v>1.0935693352</v>
      </c>
      <c r="AK90" s="96">
        <v>0.96161895770000005</v>
      </c>
      <c r="AL90" s="96">
        <v>1.2436255351000001</v>
      </c>
      <c r="AM90" s="96">
        <v>0.62302191090000003</v>
      </c>
      <c r="AN90" s="96">
        <v>0.95918062910000002</v>
      </c>
      <c r="AO90" s="96">
        <v>0.81233441549999996</v>
      </c>
      <c r="AP90" s="96">
        <v>1.1325723270000001</v>
      </c>
      <c r="AQ90" s="96">
        <v>0.69860946280000003</v>
      </c>
      <c r="AR90" s="96">
        <v>1.031442741</v>
      </c>
      <c r="AS90" s="96">
        <v>0.88183446480000005</v>
      </c>
      <c r="AT90" s="96">
        <v>1.2064329196000001</v>
      </c>
      <c r="AU90" s="95" t="s">
        <v>28</v>
      </c>
      <c r="AV90" s="95" t="s">
        <v>28</v>
      </c>
      <c r="AW90" s="95" t="s">
        <v>28</v>
      </c>
      <c r="AX90" s="95" t="s">
        <v>28</v>
      </c>
      <c r="AY90" s="95" t="s">
        <v>28</v>
      </c>
      <c r="AZ90" s="95" t="s">
        <v>28</v>
      </c>
      <c r="BA90" s="95" t="s">
        <v>28</v>
      </c>
      <c r="BB90" s="95" t="s">
        <v>28</v>
      </c>
      <c r="BC90" s="107" t="s">
        <v>28</v>
      </c>
      <c r="BD90" s="108">
        <v>292</v>
      </c>
      <c r="BE90" s="108">
        <v>337</v>
      </c>
      <c r="BF90" s="108">
        <v>237</v>
      </c>
    </row>
    <row r="91" spans="1:93" x14ac:dyDescent="0.3">
      <c r="A91" s="9"/>
      <c r="B91" t="s">
        <v>103</v>
      </c>
      <c r="C91" s="95">
        <v>355</v>
      </c>
      <c r="D91" s="105">
        <v>402</v>
      </c>
      <c r="E91" s="106">
        <v>0.88356013379999998</v>
      </c>
      <c r="F91" s="96">
        <v>0.79513011109999998</v>
      </c>
      <c r="G91" s="96">
        <v>0.98182486000000002</v>
      </c>
      <c r="H91" s="96">
        <v>0.39683269960000001</v>
      </c>
      <c r="I91" s="98">
        <v>0.88308457709999999</v>
      </c>
      <c r="J91" s="96">
        <v>0.79583899069999997</v>
      </c>
      <c r="K91" s="96">
        <v>0.97989465129999997</v>
      </c>
      <c r="L91" s="96">
        <v>1.0466426166</v>
      </c>
      <c r="M91" s="96">
        <v>0.94189068539999998</v>
      </c>
      <c r="N91" s="96">
        <v>1.1630444847000001</v>
      </c>
      <c r="O91" s="105">
        <v>369</v>
      </c>
      <c r="P91" s="105">
        <v>408</v>
      </c>
      <c r="Q91" s="106">
        <v>0.90346660830000003</v>
      </c>
      <c r="R91" s="96">
        <v>0.81469950189999996</v>
      </c>
      <c r="S91" s="96">
        <v>1.0019055005999999</v>
      </c>
      <c r="T91" s="96">
        <v>0.28806147380000002</v>
      </c>
      <c r="U91" s="98">
        <v>0.90441176469999995</v>
      </c>
      <c r="V91" s="96">
        <v>0.81668470230000001</v>
      </c>
      <c r="W91" s="96">
        <v>1.0015623384000001</v>
      </c>
      <c r="X91" s="96">
        <v>1.0576589601999999</v>
      </c>
      <c r="Y91" s="96">
        <v>0.95374219719999997</v>
      </c>
      <c r="Z91" s="96">
        <v>1.1728981682999999</v>
      </c>
      <c r="AA91" s="105">
        <v>369</v>
      </c>
      <c r="AB91" s="105">
        <v>411</v>
      </c>
      <c r="AC91" s="106">
        <v>0.89081724390000006</v>
      </c>
      <c r="AD91" s="96">
        <v>0.80314465739999996</v>
      </c>
      <c r="AE91" s="96">
        <v>0.98806031360000002</v>
      </c>
      <c r="AF91" s="96">
        <v>0.17508406870000001</v>
      </c>
      <c r="AG91" s="98">
        <v>0.89781021900000002</v>
      </c>
      <c r="AH91" s="96">
        <v>0.81072350010000005</v>
      </c>
      <c r="AI91" s="96">
        <v>0.99425166440000001</v>
      </c>
      <c r="AJ91" s="96">
        <v>1.0743127873</v>
      </c>
      <c r="AK91" s="96">
        <v>0.9685809085</v>
      </c>
      <c r="AL91" s="96">
        <v>1.1915865311</v>
      </c>
      <c r="AM91" s="96">
        <v>0.84812484269999999</v>
      </c>
      <c r="AN91" s="96">
        <v>0.98599907929999997</v>
      </c>
      <c r="AO91" s="96">
        <v>0.85350798819999996</v>
      </c>
      <c r="AP91" s="96">
        <v>1.1390569248</v>
      </c>
      <c r="AQ91" s="96">
        <v>0.76442750370000001</v>
      </c>
      <c r="AR91" s="96">
        <v>1.0225298467999999</v>
      </c>
      <c r="AS91" s="96">
        <v>0.88387618499999998</v>
      </c>
      <c r="AT91" s="96">
        <v>1.1829341094000001</v>
      </c>
      <c r="AU91" s="95" t="s">
        <v>28</v>
      </c>
      <c r="AV91" s="95" t="s">
        <v>28</v>
      </c>
      <c r="AW91" s="95" t="s">
        <v>28</v>
      </c>
      <c r="AX91" s="95" t="s">
        <v>28</v>
      </c>
      <c r="AY91" s="95" t="s">
        <v>28</v>
      </c>
      <c r="AZ91" s="95" t="s">
        <v>28</v>
      </c>
      <c r="BA91" s="95" t="s">
        <v>28</v>
      </c>
      <c r="BB91" s="95" t="s">
        <v>28</v>
      </c>
      <c r="BC91" s="107" t="s">
        <v>28</v>
      </c>
      <c r="BD91" s="108">
        <v>355</v>
      </c>
      <c r="BE91" s="108">
        <v>369</v>
      </c>
      <c r="BF91" s="108">
        <v>369</v>
      </c>
    </row>
    <row r="92" spans="1:93" x14ac:dyDescent="0.3">
      <c r="A92" s="9"/>
      <c r="B92" t="s">
        <v>113</v>
      </c>
      <c r="C92" s="95">
        <v>279</v>
      </c>
      <c r="D92" s="105">
        <v>318</v>
      </c>
      <c r="E92" s="106">
        <v>0.87985098159999997</v>
      </c>
      <c r="F92" s="96">
        <v>0.78145283129999998</v>
      </c>
      <c r="G92" s="96">
        <v>0.99063912610000004</v>
      </c>
      <c r="H92" s="96">
        <v>0.4940609997</v>
      </c>
      <c r="I92" s="98">
        <v>0.87735849060000004</v>
      </c>
      <c r="J92" s="96">
        <v>0.78021982239999998</v>
      </c>
      <c r="K92" s="96">
        <v>0.98659108480000002</v>
      </c>
      <c r="L92" s="96">
        <v>1.0422488502</v>
      </c>
      <c r="M92" s="96">
        <v>0.92568893139999997</v>
      </c>
      <c r="N92" s="96">
        <v>1.1734856376</v>
      </c>
      <c r="O92" s="105">
        <v>328</v>
      </c>
      <c r="P92" s="105">
        <v>370</v>
      </c>
      <c r="Q92" s="106">
        <v>0.88258135630000001</v>
      </c>
      <c r="R92" s="96">
        <v>0.79101100970000005</v>
      </c>
      <c r="S92" s="96">
        <v>0.98475222340000002</v>
      </c>
      <c r="T92" s="96">
        <v>0.55884739589999999</v>
      </c>
      <c r="U92" s="98">
        <v>0.88648648649999995</v>
      </c>
      <c r="V92" s="96">
        <v>0.79555897019999999</v>
      </c>
      <c r="W92" s="96">
        <v>0.98780646080000001</v>
      </c>
      <c r="X92" s="96">
        <v>1.0332092753</v>
      </c>
      <c r="Y92" s="96">
        <v>0.92601085009999995</v>
      </c>
      <c r="Z92" s="96">
        <v>1.1528173849000001</v>
      </c>
      <c r="AA92" s="105">
        <v>226</v>
      </c>
      <c r="AB92" s="105">
        <v>284</v>
      </c>
      <c r="AC92" s="106">
        <v>0.78908488939999999</v>
      </c>
      <c r="AD92" s="96">
        <v>0.69177283680000001</v>
      </c>
      <c r="AE92" s="96">
        <v>0.90008588030000003</v>
      </c>
      <c r="AF92" s="96">
        <v>0.46028164580000003</v>
      </c>
      <c r="AG92" s="98">
        <v>0.79577464789999997</v>
      </c>
      <c r="AH92" s="96">
        <v>0.69850418859999996</v>
      </c>
      <c r="AI92" s="96">
        <v>0.90659054100000003</v>
      </c>
      <c r="AJ92" s="96">
        <v>0.95162503050000002</v>
      </c>
      <c r="AK92" s="96">
        <v>0.83426809430000004</v>
      </c>
      <c r="AL92" s="96">
        <v>1.0854906294</v>
      </c>
      <c r="AM92" s="96">
        <v>0.1952451657</v>
      </c>
      <c r="AN92" s="96">
        <v>0.89406476109999999</v>
      </c>
      <c r="AO92" s="96">
        <v>0.75470805969999999</v>
      </c>
      <c r="AP92" s="96">
        <v>1.0591536510999999</v>
      </c>
      <c r="AQ92" s="96">
        <v>0.9696539381</v>
      </c>
      <c r="AR92" s="96">
        <v>1.003103224</v>
      </c>
      <c r="AS92" s="96">
        <v>0.85510240680000005</v>
      </c>
      <c r="AT92" s="96">
        <v>1.1767199694999999</v>
      </c>
      <c r="AU92" s="95" t="s">
        <v>28</v>
      </c>
      <c r="AV92" s="95" t="s">
        <v>28</v>
      </c>
      <c r="AW92" s="95" t="s">
        <v>28</v>
      </c>
      <c r="AX92" s="95" t="s">
        <v>28</v>
      </c>
      <c r="AY92" s="95" t="s">
        <v>28</v>
      </c>
      <c r="AZ92" s="95" t="s">
        <v>28</v>
      </c>
      <c r="BA92" s="95" t="s">
        <v>28</v>
      </c>
      <c r="BB92" s="95" t="s">
        <v>28</v>
      </c>
      <c r="BC92" s="107" t="s">
        <v>28</v>
      </c>
      <c r="BD92" s="108">
        <v>279</v>
      </c>
      <c r="BE92" s="108">
        <v>328</v>
      </c>
      <c r="BF92" s="108">
        <v>226</v>
      </c>
    </row>
    <row r="93" spans="1:93" x14ac:dyDescent="0.3">
      <c r="A93" s="9"/>
      <c r="B93" t="s">
        <v>112</v>
      </c>
      <c r="C93" s="95"/>
      <c r="D93" s="105"/>
      <c r="E93" s="106"/>
      <c r="F93" s="96"/>
      <c r="G93" s="96"/>
      <c r="H93" s="96"/>
      <c r="I93" s="98"/>
      <c r="J93" s="96"/>
      <c r="K93" s="96"/>
      <c r="L93" s="96"/>
      <c r="M93" s="96"/>
      <c r="N93" s="96"/>
      <c r="O93" s="105">
        <v>38</v>
      </c>
      <c r="P93" s="105">
        <v>39</v>
      </c>
      <c r="Q93" s="106">
        <v>0.96125937630000002</v>
      </c>
      <c r="R93" s="96">
        <v>0.69912346000000003</v>
      </c>
      <c r="S93" s="96">
        <v>1.3216829951</v>
      </c>
      <c r="T93" s="96">
        <v>0.4673986517</v>
      </c>
      <c r="U93" s="98">
        <v>0.97435897439999997</v>
      </c>
      <c r="V93" s="96">
        <v>0.70898307149999995</v>
      </c>
      <c r="W93" s="96">
        <v>1.3390664024000001</v>
      </c>
      <c r="X93" s="96">
        <v>1.1253150731999999</v>
      </c>
      <c r="Y93" s="96">
        <v>0.81844108569999996</v>
      </c>
      <c r="Z93" s="96">
        <v>1.5472512758999999</v>
      </c>
      <c r="AA93" s="105"/>
      <c r="AB93" s="105"/>
      <c r="AC93" s="106"/>
      <c r="AD93" s="96"/>
      <c r="AE93" s="96"/>
      <c r="AF93" s="96"/>
      <c r="AG93" s="98"/>
      <c r="AH93" s="96"/>
      <c r="AI93" s="96"/>
      <c r="AJ93" s="96"/>
      <c r="AK93" s="96"/>
      <c r="AL93" s="96"/>
      <c r="AM93" s="96">
        <v>0.79761645839999995</v>
      </c>
      <c r="AN93" s="96">
        <v>0.94788830300000004</v>
      </c>
      <c r="AO93" s="96">
        <v>0.62966273849999999</v>
      </c>
      <c r="AP93" s="96">
        <v>1.4269420436</v>
      </c>
      <c r="AQ93" s="96">
        <v>0.62639435700000001</v>
      </c>
      <c r="AR93" s="96">
        <v>1.1173543499</v>
      </c>
      <c r="AS93" s="96">
        <v>0.71477090489999995</v>
      </c>
      <c r="AT93" s="96">
        <v>1.7466865742</v>
      </c>
      <c r="AU93" s="95" t="s">
        <v>28</v>
      </c>
      <c r="AV93" s="95" t="s">
        <v>28</v>
      </c>
      <c r="AW93" s="95" t="s">
        <v>28</v>
      </c>
      <c r="AX93" s="95" t="s">
        <v>28</v>
      </c>
      <c r="AY93" s="95" t="s">
        <v>28</v>
      </c>
      <c r="AZ93" s="95" t="s">
        <v>428</v>
      </c>
      <c r="BA93" s="95" t="s">
        <v>28</v>
      </c>
      <c r="BB93" s="95" t="s">
        <v>428</v>
      </c>
      <c r="BC93" s="107" t="s">
        <v>443</v>
      </c>
      <c r="BD93" s="108"/>
      <c r="BE93" s="108">
        <v>38</v>
      </c>
      <c r="BF93" s="108"/>
    </row>
    <row r="94" spans="1:93" x14ac:dyDescent="0.3">
      <c r="A94" s="9"/>
      <c r="B94" t="s">
        <v>114</v>
      </c>
      <c r="C94" s="95">
        <v>349</v>
      </c>
      <c r="D94" s="105">
        <v>399</v>
      </c>
      <c r="E94" s="106">
        <v>0.87556953240000002</v>
      </c>
      <c r="F94" s="96">
        <v>0.78725087110000003</v>
      </c>
      <c r="G94" s="96">
        <v>0.97379632620000001</v>
      </c>
      <c r="H94" s="96">
        <v>0.50103346770000001</v>
      </c>
      <c r="I94" s="98">
        <v>0.87468671679999999</v>
      </c>
      <c r="J94" s="96">
        <v>0.78756926120000004</v>
      </c>
      <c r="K94" s="96">
        <v>0.97144072299999995</v>
      </c>
      <c r="L94" s="96">
        <v>1.0371771556</v>
      </c>
      <c r="M94" s="96">
        <v>0.93255714030000003</v>
      </c>
      <c r="N94" s="96">
        <v>1.1535340898999999</v>
      </c>
      <c r="O94" s="105">
        <v>423</v>
      </c>
      <c r="P94" s="105">
        <v>467</v>
      </c>
      <c r="Q94" s="106">
        <v>0.89907986880000001</v>
      </c>
      <c r="R94" s="96">
        <v>0.81612189049999995</v>
      </c>
      <c r="S94" s="96">
        <v>0.99047044309999999</v>
      </c>
      <c r="T94" s="96">
        <v>0.30001615860000003</v>
      </c>
      <c r="U94" s="98">
        <v>0.90578158460000002</v>
      </c>
      <c r="V94" s="96">
        <v>0.82344889580000002</v>
      </c>
      <c r="W94" s="96">
        <v>0.99634632229999998</v>
      </c>
      <c r="X94" s="96">
        <v>1.0525235471000001</v>
      </c>
      <c r="Y94" s="96">
        <v>0.95540734120000004</v>
      </c>
      <c r="Z94" s="96">
        <v>1.1595115187</v>
      </c>
      <c r="AA94" s="105">
        <v>440</v>
      </c>
      <c r="AB94" s="105">
        <v>526</v>
      </c>
      <c r="AC94" s="106">
        <v>0.8296359136</v>
      </c>
      <c r="AD94" s="96">
        <v>0.75433007230000004</v>
      </c>
      <c r="AE94" s="96">
        <v>0.91245964390000001</v>
      </c>
      <c r="AF94" s="96">
        <v>0.99130907980000005</v>
      </c>
      <c r="AG94" s="98">
        <v>0.8365019011</v>
      </c>
      <c r="AH94" s="96">
        <v>0.7618816102</v>
      </c>
      <c r="AI94" s="96">
        <v>0.91843066070000001</v>
      </c>
      <c r="AJ94" s="96">
        <v>1.0005289825999999</v>
      </c>
      <c r="AK94" s="96">
        <v>0.9097112208</v>
      </c>
      <c r="AL94" s="96">
        <v>1.1004132104</v>
      </c>
      <c r="AM94" s="96">
        <v>0.23780395100000001</v>
      </c>
      <c r="AN94" s="96">
        <v>0.92276108320000005</v>
      </c>
      <c r="AO94" s="96">
        <v>0.80747162130000005</v>
      </c>
      <c r="AP94" s="96">
        <v>1.0545113836</v>
      </c>
      <c r="AQ94" s="96">
        <v>0.71407237940000001</v>
      </c>
      <c r="AR94" s="96">
        <v>1.0268514784</v>
      </c>
      <c r="AS94" s="96">
        <v>0.89114663100000002</v>
      </c>
      <c r="AT94" s="96">
        <v>1.1832216180999999</v>
      </c>
      <c r="AU94" s="95" t="s">
        <v>28</v>
      </c>
      <c r="AV94" s="95" t="s">
        <v>28</v>
      </c>
      <c r="AW94" s="95" t="s">
        <v>28</v>
      </c>
      <c r="AX94" s="95" t="s">
        <v>28</v>
      </c>
      <c r="AY94" s="95" t="s">
        <v>28</v>
      </c>
      <c r="AZ94" s="95" t="s">
        <v>28</v>
      </c>
      <c r="BA94" s="95" t="s">
        <v>28</v>
      </c>
      <c r="BB94" s="95" t="s">
        <v>28</v>
      </c>
      <c r="BC94" s="107" t="s">
        <v>28</v>
      </c>
      <c r="BD94" s="108">
        <v>349</v>
      </c>
      <c r="BE94" s="108">
        <v>423</v>
      </c>
      <c r="BF94" s="108">
        <v>440</v>
      </c>
    </row>
    <row r="95" spans="1:93" x14ac:dyDescent="0.3">
      <c r="A95" s="9"/>
      <c r="B95" t="s">
        <v>104</v>
      </c>
      <c r="C95" s="95">
        <v>356</v>
      </c>
      <c r="D95" s="105">
        <v>370</v>
      </c>
      <c r="E95" s="106">
        <v>0.95532773140000005</v>
      </c>
      <c r="F95" s="96">
        <v>0.8598047808</v>
      </c>
      <c r="G95" s="96">
        <v>1.0614631306</v>
      </c>
      <c r="H95" s="96">
        <v>2.1388812600000001E-2</v>
      </c>
      <c r="I95" s="98">
        <v>0.96216216219999995</v>
      </c>
      <c r="J95" s="96">
        <v>0.86723077749999999</v>
      </c>
      <c r="K95" s="96">
        <v>1.0674852072000001</v>
      </c>
      <c r="L95" s="96">
        <v>1.1316566673999999</v>
      </c>
      <c r="M95" s="96">
        <v>1.0185026361</v>
      </c>
      <c r="N95" s="96">
        <v>1.2573819324</v>
      </c>
      <c r="O95" s="105">
        <v>371</v>
      </c>
      <c r="P95" s="105">
        <v>393</v>
      </c>
      <c r="Q95" s="106">
        <v>0.93429098889999995</v>
      </c>
      <c r="R95" s="96">
        <v>0.84268939870000004</v>
      </c>
      <c r="S95" s="96">
        <v>1.0358498081</v>
      </c>
      <c r="T95" s="96">
        <v>8.8760033299999999E-2</v>
      </c>
      <c r="U95" s="98">
        <v>0.94402035620000002</v>
      </c>
      <c r="V95" s="96">
        <v>0.85268608749999997</v>
      </c>
      <c r="W95" s="96">
        <v>1.0451377664999999</v>
      </c>
      <c r="X95" s="96">
        <v>1.0937440596000001</v>
      </c>
      <c r="Y95" s="96">
        <v>0.98650905860000004</v>
      </c>
      <c r="Z95" s="96">
        <v>1.2126356646000001</v>
      </c>
      <c r="AA95" s="105">
        <v>292</v>
      </c>
      <c r="AB95" s="105">
        <v>330</v>
      </c>
      <c r="AC95" s="106">
        <v>0.87150820610000002</v>
      </c>
      <c r="AD95" s="96">
        <v>0.77594120099999997</v>
      </c>
      <c r="AE95" s="96">
        <v>0.97884550049999997</v>
      </c>
      <c r="AF95" s="96">
        <v>0.40101891509999998</v>
      </c>
      <c r="AG95" s="98">
        <v>0.8848484848</v>
      </c>
      <c r="AH95" s="96">
        <v>0.78896204160000005</v>
      </c>
      <c r="AI95" s="96">
        <v>0.99238847990000001</v>
      </c>
      <c r="AJ95" s="96">
        <v>1.0510263652</v>
      </c>
      <c r="AK95" s="96">
        <v>0.93577393119999996</v>
      </c>
      <c r="AL95" s="96">
        <v>1.1804735988999999</v>
      </c>
      <c r="AM95" s="96">
        <v>0.37393555490000002</v>
      </c>
      <c r="AN95" s="96">
        <v>0.93280168220000004</v>
      </c>
      <c r="AO95" s="96">
        <v>0.80019113340000003</v>
      </c>
      <c r="AP95" s="96">
        <v>1.0873889274999999</v>
      </c>
      <c r="AQ95" s="96">
        <v>0.76408662199999999</v>
      </c>
      <c r="AR95" s="96">
        <v>0.97797955420000005</v>
      </c>
      <c r="AS95" s="96">
        <v>0.84562365220000002</v>
      </c>
      <c r="AT95" s="96">
        <v>1.131051628</v>
      </c>
      <c r="AU95" s="95" t="s">
        <v>28</v>
      </c>
      <c r="AV95" s="95" t="s">
        <v>28</v>
      </c>
      <c r="AW95" s="95" t="s">
        <v>28</v>
      </c>
      <c r="AX95" s="95" t="s">
        <v>28</v>
      </c>
      <c r="AY95" s="95" t="s">
        <v>28</v>
      </c>
      <c r="AZ95" s="95" t="s">
        <v>28</v>
      </c>
      <c r="BA95" s="95" t="s">
        <v>28</v>
      </c>
      <c r="BB95" s="95" t="s">
        <v>28</v>
      </c>
      <c r="BC95" s="107" t="s">
        <v>28</v>
      </c>
      <c r="BD95" s="108">
        <v>356</v>
      </c>
      <c r="BE95" s="108">
        <v>371</v>
      </c>
      <c r="BF95" s="108">
        <v>292</v>
      </c>
    </row>
    <row r="96" spans="1:93" x14ac:dyDescent="0.3">
      <c r="A96" s="9"/>
      <c r="B96" t="s">
        <v>105</v>
      </c>
      <c r="C96" s="95">
        <v>183</v>
      </c>
      <c r="D96" s="105">
        <v>201</v>
      </c>
      <c r="E96" s="106">
        <v>0.90923052449999997</v>
      </c>
      <c r="F96" s="96">
        <v>0.78578461300000002</v>
      </c>
      <c r="G96" s="96">
        <v>1.0520696549999999</v>
      </c>
      <c r="H96" s="96">
        <v>0.31875202990000001</v>
      </c>
      <c r="I96" s="98">
        <v>0.91044776120000004</v>
      </c>
      <c r="J96" s="96">
        <v>0.78764841539999997</v>
      </c>
      <c r="K96" s="96">
        <v>1.0523922979</v>
      </c>
      <c r="L96" s="96">
        <v>1.0770511012999999</v>
      </c>
      <c r="M96" s="96">
        <v>0.93082024860000001</v>
      </c>
      <c r="N96" s="96">
        <v>1.2462546626</v>
      </c>
      <c r="O96" s="105">
        <v>191</v>
      </c>
      <c r="P96" s="105">
        <v>201</v>
      </c>
      <c r="Q96" s="106">
        <v>0.94645816780000003</v>
      </c>
      <c r="R96" s="96">
        <v>0.82048157799999999</v>
      </c>
      <c r="S96" s="96">
        <v>1.0917771798</v>
      </c>
      <c r="T96" s="96">
        <v>0.1593935209</v>
      </c>
      <c r="U96" s="98">
        <v>0.95024875620000004</v>
      </c>
      <c r="V96" s="96">
        <v>0.82460607080000003</v>
      </c>
      <c r="W96" s="96">
        <v>1.0950352303999999</v>
      </c>
      <c r="X96" s="96">
        <v>1.10798778</v>
      </c>
      <c r="Y96" s="96">
        <v>0.96051108549999997</v>
      </c>
      <c r="Z96" s="96">
        <v>1.2781080188</v>
      </c>
      <c r="AA96" s="105">
        <v>133</v>
      </c>
      <c r="AB96" s="105">
        <v>148</v>
      </c>
      <c r="AC96" s="106">
        <v>0.89380337499999996</v>
      </c>
      <c r="AD96" s="96">
        <v>0.75339325999999995</v>
      </c>
      <c r="AE96" s="96">
        <v>1.0603817629000001</v>
      </c>
      <c r="AF96" s="96">
        <v>0.38953450589999999</v>
      </c>
      <c r="AG96" s="98">
        <v>0.89864864860000004</v>
      </c>
      <c r="AH96" s="96">
        <v>0.75819582939999997</v>
      </c>
      <c r="AI96" s="96">
        <v>1.0651198046999999</v>
      </c>
      <c r="AJ96" s="96">
        <v>1.0779140184</v>
      </c>
      <c r="AK96" s="96">
        <v>0.90858143869999997</v>
      </c>
      <c r="AL96" s="96">
        <v>1.278805159</v>
      </c>
      <c r="AM96" s="96">
        <v>0.61226249229999996</v>
      </c>
      <c r="AN96" s="96">
        <v>0.94436648710000004</v>
      </c>
      <c r="AO96" s="96">
        <v>0.75684981380000005</v>
      </c>
      <c r="AP96" s="96">
        <v>1.1783421831000001</v>
      </c>
      <c r="AQ96" s="96">
        <v>0.69807699079999996</v>
      </c>
      <c r="AR96" s="96">
        <v>1.0409441196</v>
      </c>
      <c r="AS96" s="96">
        <v>0.84991391510000003</v>
      </c>
      <c r="AT96" s="96">
        <v>1.2749110713</v>
      </c>
      <c r="AU96" s="95" t="s">
        <v>28</v>
      </c>
      <c r="AV96" s="95" t="s">
        <v>28</v>
      </c>
      <c r="AW96" s="95" t="s">
        <v>28</v>
      </c>
      <c r="AX96" s="95" t="s">
        <v>28</v>
      </c>
      <c r="AY96" s="95" t="s">
        <v>28</v>
      </c>
      <c r="AZ96" s="95" t="s">
        <v>28</v>
      </c>
      <c r="BA96" s="95" t="s">
        <v>28</v>
      </c>
      <c r="BB96" s="95" t="s">
        <v>28</v>
      </c>
      <c r="BC96" s="107" t="s">
        <v>28</v>
      </c>
      <c r="BD96" s="108">
        <v>183</v>
      </c>
      <c r="BE96" s="108">
        <v>191</v>
      </c>
      <c r="BF96" s="108">
        <v>133</v>
      </c>
    </row>
    <row r="97" spans="1:93" x14ac:dyDescent="0.3">
      <c r="A97" s="9"/>
      <c r="B97" t="s">
        <v>106</v>
      </c>
      <c r="C97" s="95">
        <v>51</v>
      </c>
      <c r="D97" s="105">
        <v>53</v>
      </c>
      <c r="E97" s="106">
        <v>0.95035278739999995</v>
      </c>
      <c r="F97" s="96">
        <v>0.72184068970000004</v>
      </c>
      <c r="G97" s="96">
        <v>1.2512046403999999</v>
      </c>
      <c r="H97" s="96">
        <v>0.39855590969999999</v>
      </c>
      <c r="I97" s="98">
        <v>0.96226415089999995</v>
      </c>
      <c r="J97" s="96">
        <v>0.73131124209999998</v>
      </c>
      <c r="K97" s="96">
        <v>1.2661535102000001</v>
      </c>
      <c r="L97" s="96">
        <v>1.1257634767</v>
      </c>
      <c r="M97" s="96">
        <v>0.85507392120000003</v>
      </c>
      <c r="N97" s="96">
        <v>1.4821448463</v>
      </c>
      <c r="O97" s="105">
        <v>61</v>
      </c>
      <c r="P97" s="105">
        <v>61</v>
      </c>
      <c r="Q97" s="106">
        <v>0.98412623600000004</v>
      </c>
      <c r="R97" s="96">
        <v>0.76524614300000005</v>
      </c>
      <c r="S97" s="96">
        <v>1.2656116692999999</v>
      </c>
      <c r="T97" s="96">
        <v>0.27000828529999998</v>
      </c>
      <c r="U97" s="98">
        <v>1</v>
      </c>
      <c r="V97" s="96">
        <v>0.77806308390000001</v>
      </c>
      <c r="W97" s="96">
        <v>1.2852428301000001</v>
      </c>
      <c r="X97" s="96">
        <v>1.1520845618</v>
      </c>
      <c r="Y97" s="96">
        <v>0.89584875909999995</v>
      </c>
      <c r="Z97" s="96">
        <v>1.4816103993</v>
      </c>
      <c r="AA97" s="105">
        <v>61</v>
      </c>
      <c r="AB97" s="105">
        <v>67</v>
      </c>
      <c r="AC97" s="106">
        <v>0.89423215050000004</v>
      </c>
      <c r="AD97" s="96">
        <v>0.69529785440000003</v>
      </c>
      <c r="AE97" s="96">
        <v>1.1500842897000001</v>
      </c>
      <c r="AF97" s="96">
        <v>0.5564361069</v>
      </c>
      <c r="AG97" s="98">
        <v>0.91044776120000004</v>
      </c>
      <c r="AH97" s="96">
        <v>0.70838579280000002</v>
      </c>
      <c r="AI97" s="96">
        <v>1.1701464573</v>
      </c>
      <c r="AJ97" s="96">
        <v>1.0784311154999999</v>
      </c>
      <c r="AK97" s="96">
        <v>0.83851921490000003</v>
      </c>
      <c r="AL97" s="96">
        <v>1.3869851164</v>
      </c>
      <c r="AM97" s="96">
        <v>0.59679926569999997</v>
      </c>
      <c r="AN97" s="96">
        <v>0.90865594039999997</v>
      </c>
      <c r="AO97" s="96">
        <v>0.63719243589999996</v>
      </c>
      <c r="AP97" s="96">
        <v>1.2957712169</v>
      </c>
      <c r="AQ97" s="96">
        <v>0.85397775899999995</v>
      </c>
      <c r="AR97" s="96">
        <v>1.0355378014000001</v>
      </c>
      <c r="AS97" s="96">
        <v>0.71393463850000005</v>
      </c>
      <c r="AT97" s="96">
        <v>1.5020122013999999</v>
      </c>
      <c r="AU97" s="95" t="s">
        <v>28</v>
      </c>
      <c r="AV97" s="95" t="s">
        <v>28</v>
      </c>
      <c r="AW97" s="95" t="s">
        <v>28</v>
      </c>
      <c r="AX97" s="95" t="s">
        <v>28</v>
      </c>
      <c r="AY97" s="95" t="s">
        <v>28</v>
      </c>
      <c r="AZ97" s="95" t="s">
        <v>28</v>
      </c>
      <c r="BA97" s="95" t="s">
        <v>28</v>
      </c>
      <c r="BB97" s="95" t="s">
        <v>28</v>
      </c>
      <c r="BC97" s="107" t="s">
        <v>28</v>
      </c>
      <c r="BD97" s="108">
        <v>51</v>
      </c>
      <c r="BE97" s="108">
        <v>61</v>
      </c>
      <c r="BF97" s="108">
        <v>61</v>
      </c>
    </row>
    <row r="98" spans="1:93" x14ac:dyDescent="0.3">
      <c r="A98" s="9"/>
      <c r="B98" t="s">
        <v>107</v>
      </c>
      <c r="C98" s="95">
        <v>304</v>
      </c>
      <c r="D98" s="105">
        <v>357</v>
      </c>
      <c r="E98" s="106">
        <v>0.85662778319999999</v>
      </c>
      <c r="F98" s="96">
        <v>0.76454858569999995</v>
      </c>
      <c r="G98" s="96">
        <v>0.95979663390000003</v>
      </c>
      <c r="H98" s="96">
        <v>0.80090071969999999</v>
      </c>
      <c r="I98" s="98">
        <v>0.85154061619999999</v>
      </c>
      <c r="J98" s="96">
        <v>0.7610016718</v>
      </c>
      <c r="K98" s="96">
        <v>0.95285128539999997</v>
      </c>
      <c r="L98" s="96">
        <v>1.0147392465</v>
      </c>
      <c r="M98" s="96">
        <v>0.90566459669999999</v>
      </c>
      <c r="N98" s="96">
        <v>1.1369504143</v>
      </c>
      <c r="O98" s="105">
        <v>376</v>
      </c>
      <c r="P98" s="105">
        <v>424</v>
      </c>
      <c r="Q98" s="106">
        <v>0.88318976449999997</v>
      </c>
      <c r="R98" s="96">
        <v>0.79715871039999997</v>
      </c>
      <c r="S98" s="96">
        <v>0.97850547200000004</v>
      </c>
      <c r="T98" s="96">
        <v>0.52349950249999999</v>
      </c>
      <c r="U98" s="98">
        <v>0.88679245279999996</v>
      </c>
      <c r="V98" s="96">
        <v>0.80153893009999999</v>
      </c>
      <c r="W98" s="96">
        <v>0.98111373619999998</v>
      </c>
      <c r="X98" s="96">
        <v>1.033921519</v>
      </c>
      <c r="Y98" s="96">
        <v>0.93320776329999999</v>
      </c>
      <c r="Z98" s="96">
        <v>1.1455045162999999</v>
      </c>
      <c r="AA98" s="105">
        <v>282</v>
      </c>
      <c r="AB98" s="105">
        <v>322</v>
      </c>
      <c r="AC98" s="106">
        <v>0.86773794790000003</v>
      </c>
      <c r="AD98" s="96">
        <v>0.77107685569999995</v>
      </c>
      <c r="AE98" s="96">
        <v>0.97651633650000003</v>
      </c>
      <c r="AF98" s="96">
        <v>0.45087093540000001</v>
      </c>
      <c r="AG98" s="98">
        <v>0.87577639750000003</v>
      </c>
      <c r="AH98" s="96">
        <v>0.7793004416</v>
      </c>
      <c r="AI98" s="96">
        <v>0.98419589860000001</v>
      </c>
      <c r="AJ98" s="96">
        <v>1.0464794880999999</v>
      </c>
      <c r="AK98" s="96">
        <v>0.9299076007</v>
      </c>
      <c r="AL98" s="96">
        <v>1.1776646607000001</v>
      </c>
      <c r="AM98" s="96">
        <v>0.82272623460000005</v>
      </c>
      <c r="AN98" s="96">
        <v>0.98250453390000003</v>
      </c>
      <c r="AO98" s="96">
        <v>0.84192843350000002</v>
      </c>
      <c r="AP98" s="96">
        <v>1.1465525106000001</v>
      </c>
      <c r="AQ98" s="96">
        <v>0.69219767089999995</v>
      </c>
      <c r="AR98" s="96">
        <v>1.0310076113</v>
      </c>
      <c r="AS98" s="96">
        <v>0.88634477820000002</v>
      </c>
      <c r="AT98" s="96">
        <v>1.1992812736</v>
      </c>
      <c r="AU98" s="95" t="s">
        <v>28</v>
      </c>
      <c r="AV98" s="95" t="s">
        <v>28</v>
      </c>
      <c r="AW98" s="95" t="s">
        <v>28</v>
      </c>
      <c r="AX98" s="95" t="s">
        <v>28</v>
      </c>
      <c r="AY98" s="95" t="s">
        <v>28</v>
      </c>
      <c r="AZ98" s="95" t="s">
        <v>28</v>
      </c>
      <c r="BA98" s="95" t="s">
        <v>28</v>
      </c>
      <c r="BB98" s="95" t="s">
        <v>28</v>
      </c>
      <c r="BC98" s="107" t="s">
        <v>28</v>
      </c>
      <c r="BD98" s="108">
        <v>304</v>
      </c>
      <c r="BE98" s="108">
        <v>376</v>
      </c>
      <c r="BF98" s="108">
        <v>282</v>
      </c>
    </row>
    <row r="99" spans="1:93" x14ac:dyDescent="0.3">
      <c r="A99" s="9"/>
      <c r="B99" t="s">
        <v>108</v>
      </c>
      <c r="C99" s="95">
        <v>344</v>
      </c>
      <c r="D99" s="105">
        <v>385</v>
      </c>
      <c r="E99" s="106">
        <v>0.8950475322</v>
      </c>
      <c r="F99" s="96">
        <v>0.80416472149999996</v>
      </c>
      <c r="G99" s="96">
        <v>0.99620147889999999</v>
      </c>
      <c r="H99" s="96">
        <v>0.28419948449999999</v>
      </c>
      <c r="I99" s="98">
        <v>0.8935064935</v>
      </c>
      <c r="J99" s="96">
        <v>0.80390365200000002</v>
      </c>
      <c r="K99" s="96">
        <v>0.99309643879999998</v>
      </c>
      <c r="L99" s="96">
        <v>1.0602502933</v>
      </c>
      <c r="M99" s="96">
        <v>0.95259285260000004</v>
      </c>
      <c r="N99" s="96">
        <v>1.1800746577000001</v>
      </c>
      <c r="O99" s="105">
        <v>353</v>
      </c>
      <c r="P99" s="105">
        <v>388</v>
      </c>
      <c r="Q99" s="106">
        <v>0.90817927769999995</v>
      </c>
      <c r="R99" s="96">
        <v>0.81710171490000005</v>
      </c>
      <c r="S99" s="96">
        <v>1.0094087253999999</v>
      </c>
      <c r="T99" s="96">
        <v>0.25588492039999999</v>
      </c>
      <c r="U99" s="98">
        <v>0.90979381439999996</v>
      </c>
      <c r="V99" s="96">
        <v>0.81966821239999998</v>
      </c>
      <c r="W99" s="96">
        <v>1.0098290652999999</v>
      </c>
      <c r="X99" s="96">
        <v>1.063175929</v>
      </c>
      <c r="Y99" s="96">
        <v>0.95655438979999996</v>
      </c>
      <c r="Z99" s="96">
        <v>1.1816819493999999</v>
      </c>
      <c r="AA99" s="105">
        <v>271</v>
      </c>
      <c r="AB99" s="105">
        <v>309</v>
      </c>
      <c r="AC99" s="106">
        <v>0.87097178350000004</v>
      </c>
      <c r="AD99" s="96">
        <v>0.77216630429999999</v>
      </c>
      <c r="AE99" s="96">
        <v>0.98242029389999996</v>
      </c>
      <c r="AF99" s="96">
        <v>0.42367510419999999</v>
      </c>
      <c r="AG99" s="98">
        <v>0.87702265369999999</v>
      </c>
      <c r="AH99" s="96">
        <v>0.77858135640000004</v>
      </c>
      <c r="AI99" s="96">
        <v>0.98791054889999996</v>
      </c>
      <c r="AJ99" s="96">
        <v>1.0503794473000001</v>
      </c>
      <c r="AK99" s="96">
        <v>0.93122146009999995</v>
      </c>
      <c r="AL99" s="96">
        <v>1.1847847484</v>
      </c>
      <c r="AM99" s="96">
        <v>0.60450339980000001</v>
      </c>
      <c r="AN99" s="96">
        <v>0.95903067249999996</v>
      </c>
      <c r="AO99" s="96">
        <v>0.81862173969999996</v>
      </c>
      <c r="AP99" s="96">
        <v>1.1235223621999999</v>
      </c>
      <c r="AQ99" s="96">
        <v>0.84755189200000003</v>
      </c>
      <c r="AR99" s="96">
        <v>1.0146715623</v>
      </c>
      <c r="AS99" s="96">
        <v>0.87465258869999996</v>
      </c>
      <c r="AT99" s="96">
        <v>1.1771055074000001</v>
      </c>
      <c r="AU99" s="95" t="s">
        <v>28</v>
      </c>
      <c r="AV99" s="95" t="s">
        <v>28</v>
      </c>
      <c r="AW99" s="95" t="s">
        <v>28</v>
      </c>
      <c r="AX99" s="95" t="s">
        <v>28</v>
      </c>
      <c r="AY99" s="95" t="s">
        <v>28</v>
      </c>
      <c r="AZ99" s="95" t="s">
        <v>28</v>
      </c>
      <c r="BA99" s="95" t="s">
        <v>28</v>
      </c>
      <c r="BB99" s="95" t="s">
        <v>28</v>
      </c>
      <c r="BC99" s="107" t="s">
        <v>28</v>
      </c>
      <c r="BD99" s="108">
        <v>344</v>
      </c>
      <c r="BE99" s="108">
        <v>353</v>
      </c>
      <c r="BF99" s="108">
        <v>271</v>
      </c>
    </row>
    <row r="100" spans="1:93" x14ac:dyDescent="0.3">
      <c r="A100" s="9"/>
      <c r="B100" t="s">
        <v>109</v>
      </c>
      <c r="C100" s="95">
        <v>218</v>
      </c>
      <c r="D100" s="105">
        <v>271</v>
      </c>
      <c r="E100" s="106">
        <v>0.81915529129999998</v>
      </c>
      <c r="F100" s="96">
        <v>0.71652642870000005</v>
      </c>
      <c r="G100" s="96">
        <v>0.93648379800000003</v>
      </c>
      <c r="H100" s="96">
        <v>0.65943119679999995</v>
      </c>
      <c r="I100" s="98">
        <v>0.80442804430000003</v>
      </c>
      <c r="J100" s="96">
        <v>0.70442791810000005</v>
      </c>
      <c r="K100" s="96">
        <v>0.91862412289999995</v>
      </c>
      <c r="L100" s="96">
        <v>0.97035029610000001</v>
      </c>
      <c r="M100" s="96">
        <v>0.84877878419999997</v>
      </c>
      <c r="N100" s="96">
        <v>1.1093346284000001</v>
      </c>
      <c r="O100" s="105">
        <v>229</v>
      </c>
      <c r="P100" s="105">
        <v>268</v>
      </c>
      <c r="Q100" s="106">
        <v>0.85709359829999998</v>
      </c>
      <c r="R100" s="96">
        <v>0.75215116989999997</v>
      </c>
      <c r="S100" s="96">
        <v>0.9766779149</v>
      </c>
      <c r="T100" s="96">
        <v>0.95971615259999998</v>
      </c>
      <c r="U100" s="98">
        <v>0.85447761190000004</v>
      </c>
      <c r="V100" s="96">
        <v>0.75067457550000005</v>
      </c>
      <c r="W100" s="96">
        <v>0.97263449850000006</v>
      </c>
      <c r="X100" s="96">
        <v>1.0033715863999999</v>
      </c>
      <c r="Y100" s="96">
        <v>0.88051890020000001</v>
      </c>
      <c r="Z100" s="96">
        <v>1.1433650547</v>
      </c>
      <c r="AA100" s="105">
        <v>186</v>
      </c>
      <c r="AB100" s="105">
        <v>219</v>
      </c>
      <c r="AC100" s="106">
        <v>0.85104880370000002</v>
      </c>
      <c r="AD100" s="96">
        <v>0.73630429119999996</v>
      </c>
      <c r="AE100" s="96">
        <v>0.98367492219999997</v>
      </c>
      <c r="AF100" s="96">
        <v>0.72482480220000001</v>
      </c>
      <c r="AG100" s="98">
        <v>0.84931506850000005</v>
      </c>
      <c r="AH100" s="96">
        <v>0.7356236854</v>
      </c>
      <c r="AI100" s="96">
        <v>0.98057756959999998</v>
      </c>
      <c r="AJ100" s="96">
        <v>1.0263526202</v>
      </c>
      <c r="AK100" s="96">
        <v>0.887972388</v>
      </c>
      <c r="AL100" s="96">
        <v>1.1862978120000001</v>
      </c>
      <c r="AM100" s="96">
        <v>0.94283806059999997</v>
      </c>
      <c r="AN100" s="96">
        <v>0.99294733430000004</v>
      </c>
      <c r="AO100" s="96">
        <v>0.818288024</v>
      </c>
      <c r="AP100" s="96">
        <v>1.2048867634</v>
      </c>
      <c r="AQ100" s="96">
        <v>0.6323760115</v>
      </c>
      <c r="AR100" s="96">
        <v>1.0463139375999999</v>
      </c>
      <c r="AS100" s="96">
        <v>0.86917244940000005</v>
      </c>
      <c r="AT100" s="96">
        <v>1.2595577054</v>
      </c>
      <c r="AU100" s="95" t="s">
        <v>28</v>
      </c>
      <c r="AV100" s="95" t="s">
        <v>28</v>
      </c>
      <c r="AW100" s="95" t="s">
        <v>28</v>
      </c>
      <c r="AX100" s="95" t="s">
        <v>28</v>
      </c>
      <c r="AY100" s="95" t="s">
        <v>28</v>
      </c>
      <c r="AZ100" s="95" t="s">
        <v>28</v>
      </c>
      <c r="BA100" s="95" t="s">
        <v>28</v>
      </c>
      <c r="BB100" s="95" t="s">
        <v>28</v>
      </c>
      <c r="BC100" s="107" t="s">
        <v>28</v>
      </c>
      <c r="BD100" s="108">
        <v>218</v>
      </c>
      <c r="BE100" s="108">
        <v>229</v>
      </c>
      <c r="BF100" s="108">
        <v>186</v>
      </c>
    </row>
    <row r="101" spans="1:93" x14ac:dyDescent="0.3">
      <c r="A101" s="9"/>
      <c r="B101" t="s">
        <v>152</v>
      </c>
      <c r="C101" s="95">
        <v>164</v>
      </c>
      <c r="D101" s="105">
        <v>206</v>
      </c>
      <c r="E101" s="106">
        <v>0.79849986049999999</v>
      </c>
      <c r="F101" s="96">
        <v>0.684519875</v>
      </c>
      <c r="G101" s="96">
        <v>0.93145875010000001</v>
      </c>
      <c r="H101" s="96">
        <v>0.47893536990000002</v>
      </c>
      <c r="I101" s="98">
        <v>0.79611650489999997</v>
      </c>
      <c r="J101" s="96">
        <v>0.68313880250000003</v>
      </c>
      <c r="K101" s="96">
        <v>0.9277784939</v>
      </c>
      <c r="L101" s="96">
        <v>0.94588240379999999</v>
      </c>
      <c r="M101" s="96">
        <v>0.81086464359999999</v>
      </c>
      <c r="N101" s="96">
        <v>1.1033820859000001</v>
      </c>
      <c r="O101" s="105">
        <v>174</v>
      </c>
      <c r="P101" s="105">
        <v>202</v>
      </c>
      <c r="Q101" s="106">
        <v>0.8565177249</v>
      </c>
      <c r="R101" s="96">
        <v>0.73753992359999998</v>
      </c>
      <c r="S101" s="96">
        <v>0.9946886801</v>
      </c>
      <c r="T101" s="96">
        <v>0.97183804870000001</v>
      </c>
      <c r="U101" s="98">
        <v>0.86138613860000002</v>
      </c>
      <c r="V101" s="96">
        <v>0.74245212800000004</v>
      </c>
      <c r="W101" s="96">
        <v>0.99937228509999998</v>
      </c>
      <c r="X101" s="96">
        <v>1.0026974302</v>
      </c>
      <c r="Y101" s="96">
        <v>0.86341398960000004</v>
      </c>
      <c r="Z101" s="96">
        <v>1.1644496714000001</v>
      </c>
      <c r="AA101" s="105">
        <v>177</v>
      </c>
      <c r="AB101" s="105">
        <v>217</v>
      </c>
      <c r="AC101" s="106">
        <v>0.80717318900000001</v>
      </c>
      <c r="AD101" s="96">
        <v>0.69583760139999995</v>
      </c>
      <c r="AE101" s="96">
        <v>0.936322722</v>
      </c>
      <c r="AF101" s="96">
        <v>0.72222547960000005</v>
      </c>
      <c r="AG101" s="98">
        <v>0.81566820279999996</v>
      </c>
      <c r="AH101" s="96">
        <v>0.70393621169999998</v>
      </c>
      <c r="AI101" s="96">
        <v>0.94513480910000003</v>
      </c>
      <c r="AJ101" s="96">
        <v>0.9734392597</v>
      </c>
      <c r="AK101" s="96">
        <v>0.83917014190000006</v>
      </c>
      <c r="AL101" s="96">
        <v>1.1291917395</v>
      </c>
      <c r="AM101" s="96">
        <v>0.57834024039999998</v>
      </c>
      <c r="AN101" s="96">
        <v>0.94238935810000002</v>
      </c>
      <c r="AO101" s="96">
        <v>0.76446664529999997</v>
      </c>
      <c r="AP101" s="96">
        <v>1.1617219765</v>
      </c>
      <c r="AQ101" s="96">
        <v>0.51928124389999997</v>
      </c>
      <c r="AR101" s="96">
        <v>1.0726585781</v>
      </c>
      <c r="AS101" s="96">
        <v>0.86660171159999999</v>
      </c>
      <c r="AT101" s="96">
        <v>1.3277107692000001</v>
      </c>
      <c r="AU101" s="95" t="s">
        <v>28</v>
      </c>
      <c r="AV101" s="95" t="s">
        <v>28</v>
      </c>
      <c r="AW101" s="95" t="s">
        <v>28</v>
      </c>
      <c r="AX101" s="95" t="s">
        <v>28</v>
      </c>
      <c r="AY101" s="95" t="s">
        <v>28</v>
      </c>
      <c r="AZ101" s="95" t="s">
        <v>28</v>
      </c>
      <c r="BA101" s="95" t="s">
        <v>28</v>
      </c>
      <c r="BB101" s="95" t="s">
        <v>28</v>
      </c>
      <c r="BC101" s="107" t="s">
        <v>28</v>
      </c>
      <c r="BD101" s="108">
        <v>164</v>
      </c>
      <c r="BE101" s="108">
        <v>174</v>
      </c>
      <c r="BF101" s="108">
        <v>177</v>
      </c>
    </row>
    <row r="102" spans="1:93" x14ac:dyDescent="0.3">
      <c r="A102" s="9"/>
      <c r="B102" t="s">
        <v>153</v>
      </c>
      <c r="C102" s="95">
        <v>168</v>
      </c>
      <c r="D102" s="105">
        <v>217</v>
      </c>
      <c r="E102" s="106">
        <v>0.78591757370000004</v>
      </c>
      <c r="F102" s="96">
        <v>0.67496607119999996</v>
      </c>
      <c r="G102" s="96">
        <v>0.91510737959999999</v>
      </c>
      <c r="H102" s="96">
        <v>0.35701644840000002</v>
      </c>
      <c r="I102" s="98">
        <v>0.77419354839999999</v>
      </c>
      <c r="J102" s="96">
        <v>0.66554576320000003</v>
      </c>
      <c r="K102" s="96">
        <v>0.90057766660000005</v>
      </c>
      <c r="L102" s="96">
        <v>0.93097775049999998</v>
      </c>
      <c r="M102" s="96">
        <v>0.79954745329999999</v>
      </c>
      <c r="N102" s="96">
        <v>1.0840126727999999</v>
      </c>
      <c r="O102" s="105">
        <v>179</v>
      </c>
      <c r="P102" s="105">
        <v>225</v>
      </c>
      <c r="Q102" s="106">
        <v>0.80130943229999996</v>
      </c>
      <c r="R102" s="96">
        <v>0.69144622310000003</v>
      </c>
      <c r="S102" s="96">
        <v>0.92862869859999997</v>
      </c>
      <c r="T102" s="96">
        <v>0.39545376700000001</v>
      </c>
      <c r="U102" s="98">
        <v>0.79555555560000002</v>
      </c>
      <c r="V102" s="96">
        <v>0.68714552490000003</v>
      </c>
      <c r="W102" s="96">
        <v>0.92106929189999998</v>
      </c>
      <c r="X102" s="96">
        <v>0.93806687840000003</v>
      </c>
      <c r="Y102" s="96">
        <v>0.80945359429999997</v>
      </c>
      <c r="Z102" s="96">
        <v>1.0871154005000001</v>
      </c>
      <c r="AA102" s="105">
        <v>133</v>
      </c>
      <c r="AB102" s="105">
        <v>188</v>
      </c>
      <c r="AC102" s="106">
        <v>0.70873114120000003</v>
      </c>
      <c r="AD102" s="96">
        <v>0.5973974353</v>
      </c>
      <c r="AE102" s="96">
        <v>0.84081350349999995</v>
      </c>
      <c r="AF102" s="96">
        <v>7.1795756899999993E-2</v>
      </c>
      <c r="AG102" s="98">
        <v>0.70744680849999997</v>
      </c>
      <c r="AH102" s="96">
        <v>0.59687756780000001</v>
      </c>
      <c r="AI102" s="96">
        <v>0.83849856970000003</v>
      </c>
      <c r="AJ102" s="96">
        <v>0.85471956559999995</v>
      </c>
      <c r="AK102" s="96">
        <v>0.72045271710000003</v>
      </c>
      <c r="AL102" s="96">
        <v>1.0140089953</v>
      </c>
      <c r="AM102" s="96">
        <v>0.28353157740000001</v>
      </c>
      <c r="AN102" s="96">
        <v>0.88446624070000002</v>
      </c>
      <c r="AO102" s="96">
        <v>0.70670057760000005</v>
      </c>
      <c r="AP102" s="96">
        <v>1.1069476321</v>
      </c>
      <c r="AQ102" s="96">
        <v>0.85671984290000003</v>
      </c>
      <c r="AR102" s="96">
        <v>1.0195845711</v>
      </c>
      <c r="AS102" s="96">
        <v>0.82600955480000005</v>
      </c>
      <c r="AT102" s="96">
        <v>1.2585238166999999</v>
      </c>
      <c r="AU102" s="95" t="s">
        <v>28</v>
      </c>
      <c r="AV102" s="95" t="s">
        <v>28</v>
      </c>
      <c r="AW102" s="95" t="s">
        <v>28</v>
      </c>
      <c r="AX102" s="95" t="s">
        <v>28</v>
      </c>
      <c r="AY102" s="95" t="s">
        <v>28</v>
      </c>
      <c r="AZ102" s="95" t="s">
        <v>28</v>
      </c>
      <c r="BA102" s="95" t="s">
        <v>28</v>
      </c>
      <c r="BB102" s="95" t="s">
        <v>28</v>
      </c>
      <c r="BC102" s="107" t="s">
        <v>28</v>
      </c>
      <c r="BD102" s="108">
        <v>168</v>
      </c>
      <c r="BE102" s="108">
        <v>179</v>
      </c>
      <c r="BF102" s="108">
        <v>133</v>
      </c>
    </row>
    <row r="103" spans="1:93" x14ac:dyDescent="0.3">
      <c r="A103" s="9"/>
      <c r="B103" t="s">
        <v>110</v>
      </c>
      <c r="C103" s="95">
        <v>269</v>
      </c>
      <c r="D103" s="105">
        <v>290</v>
      </c>
      <c r="E103" s="106">
        <v>0.9286825112</v>
      </c>
      <c r="F103" s="96">
        <v>0.82305702390000002</v>
      </c>
      <c r="G103" s="96">
        <v>1.0478632483000001</v>
      </c>
      <c r="H103" s="96">
        <v>0.1214962753</v>
      </c>
      <c r="I103" s="98">
        <v>0.92758620690000004</v>
      </c>
      <c r="J103" s="96">
        <v>0.82310569779999998</v>
      </c>
      <c r="K103" s="96">
        <v>1.0453288970000001</v>
      </c>
      <c r="L103" s="96">
        <v>1.1000934246</v>
      </c>
      <c r="M103" s="96">
        <v>0.97497218819999998</v>
      </c>
      <c r="N103" s="96">
        <v>1.2412718615</v>
      </c>
      <c r="O103" s="105">
        <v>270</v>
      </c>
      <c r="P103" s="105">
        <v>303</v>
      </c>
      <c r="Q103" s="106">
        <v>0.88947473099999996</v>
      </c>
      <c r="R103" s="96">
        <v>0.78852074439999997</v>
      </c>
      <c r="S103" s="96">
        <v>1.0033538150000001</v>
      </c>
      <c r="T103" s="96">
        <v>0.51048751820000005</v>
      </c>
      <c r="U103" s="98">
        <v>0.89108910890000004</v>
      </c>
      <c r="V103" s="96">
        <v>0.79089468939999996</v>
      </c>
      <c r="W103" s="96">
        <v>1.0039766489999999</v>
      </c>
      <c r="X103" s="96">
        <v>1.0412791248</v>
      </c>
      <c r="Y103" s="96">
        <v>0.92309557760000005</v>
      </c>
      <c r="Z103" s="96">
        <v>1.1745936629</v>
      </c>
      <c r="AA103" s="105">
        <v>235</v>
      </c>
      <c r="AB103" s="105">
        <v>260</v>
      </c>
      <c r="AC103" s="106">
        <v>0.89551791650000001</v>
      </c>
      <c r="AD103" s="96">
        <v>0.78704229400000003</v>
      </c>
      <c r="AE103" s="96">
        <v>1.0189444008999999</v>
      </c>
      <c r="AF103" s="96">
        <v>0.24282153370000001</v>
      </c>
      <c r="AG103" s="98">
        <v>0.9038461538</v>
      </c>
      <c r="AH103" s="96">
        <v>0.79536824539999995</v>
      </c>
      <c r="AI103" s="96">
        <v>1.0271190414</v>
      </c>
      <c r="AJ103" s="96">
        <v>1.0799817306999999</v>
      </c>
      <c r="AK103" s="96">
        <v>0.94916168970000003</v>
      </c>
      <c r="AL103" s="96">
        <v>1.2288322962</v>
      </c>
      <c r="AM103" s="96">
        <v>0.93950296300000002</v>
      </c>
      <c r="AN103" s="96">
        <v>1.0067941058000001</v>
      </c>
      <c r="AO103" s="96">
        <v>0.84527600329999997</v>
      </c>
      <c r="AP103" s="96">
        <v>1.1991756155</v>
      </c>
      <c r="AQ103" s="96">
        <v>0.61656577859999995</v>
      </c>
      <c r="AR103" s="96">
        <v>0.9577812872</v>
      </c>
      <c r="AS103" s="96">
        <v>0.80898017069999995</v>
      </c>
      <c r="AT103" s="96">
        <v>1.1339523852</v>
      </c>
      <c r="AU103" s="95" t="s">
        <v>28</v>
      </c>
      <c r="AV103" s="95" t="s">
        <v>28</v>
      </c>
      <c r="AW103" s="95" t="s">
        <v>28</v>
      </c>
      <c r="AX103" s="95" t="s">
        <v>28</v>
      </c>
      <c r="AY103" s="95" t="s">
        <v>28</v>
      </c>
      <c r="AZ103" s="95" t="s">
        <v>28</v>
      </c>
      <c r="BA103" s="95" t="s">
        <v>28</v>
      </c>
      <c r="BB103" s="95" t="s">
        <v>28</v>
      </c>
      <c r="BC103" s="107" t="s">
        <v>28</v>
      </c>
      <c r="BD103" s="108">
        <v>269</v>
      </c>
      <c r="BE103" s="108">
        <v>270</v>
      </c>
      <c r="BF103" s="108">
        <v>235</v>
      </c>
    </row>
    <row r="104" spans="1:93" x14ac:dyDescent="0.3">
      <c r="A104" s="9"/>
      <c r="B104" t="s">
        <v>111</v>
      </c>
      <c r="C104" s="95">
        <v>252</v>
      </c>
      <c r="D104" s="105">
        <v>276</v>
      </c>
      <c r="E104" s="106">
        <v>0.91194824009999997</v>
      </c>
      <c r="F104" s="96">
        <v>0.80505353940000002</v>
      </c>
      <c r="G104" s="96">
        <v>1.0330363783000001</v>
      </c>
      <c r="H104" s="96">
        <v>0.2248187626</v>
      </c>
      <c r="I104" s="98">
        <v>0.91304347829999999</v>
      </c>
      <c r="J104" s="96">
        <v>0.80699492139999995</v>
      </c>
      <c r="K104" s="96">
        <v>1.0330280540000001</v>
      </c>
      <c r="L104" s="96">
        <v>1.0802704374000001</v>
      </c>
      <c r="M104" s="96">
        <v>0.95364572339999998</v>
      </c>
      <c r="N104" s="96">
        <v>1.2237083325</v>
      </c>
      <c r="O104" s="105">
        <v>235</v>
      </c>
      <c r="P104" s="105">
        <v>270</v>
      </c>
      <c r="Q104" s="106">
        <v>0.87136959449999996</v>
      </c>
      <c r="R104" s="96">
        <v>0.76594112069999998</v>
      </c>
      <c r="S104" s="96">
        <v>0.99130984050000004</v>
      </c>
      <c r="T104" s="96">
        <v>0.76248833029999996</v>
      </c>
      <c r="U104" s="98">
        <v>0.87037037039999998</v>
      </c>
      <c r="V104" s="96">
        <v>0.76591016219999997</v>
      </c>
      <c r="W104" s="96">
        <v>0.98907759549999996</v>
      </c>
      <c r="X104" s="96">
        <v>1.0200840306000001</v>
      </c>
      <c r="Y104" s="96">
        <v>0.89666234690000002</v>
      </c>
      <c r="Z104" s="96">
        <v>1.1604941738000001</v>
      </c>
      <c r="AA104" s="105">
        <v>192</v>
      </c>
      <c r="AB104" s="105">
        <v>233</v>
      </c>
      <c r="AC104" s="106">
        <v>0.81940797310000002</v>
      </c>
      <c r="AD104" s="96">
        <v>0.71052062439999997</v>
      </c>
      <c r="AE104" s="96">
        <v>0.94498231759999995</v>
      </c>
      <c r="AF104" s="96">
        <v>0.87032330960000004</v>
      </c>
      <c r="AG104" s="98">
        <v>0.82403433479999999</v>
      </c>
      <c r="AH104" s="96">
        <v>0.71534431099999995</v>
      </c>
      <c r="AI104" s="96">
        <v>0.94923881320000003</v>
      </c>
      <c r="AJ104" s="96">
        <v>0.98819423340000001</v>
      </c>
      <c r="AK104" s="96">
        <v>0.85687765660000004</v>
      </c>
      <c r="AL104" s="96">
        <v>1.1396350873000001</v>
      </c>
      <c r="AM104" s="96">
        <v>0.52738868149999996</v>
      </c>
      <c r="AN104" s="96">
        <v>0.9403678741</v>
      </c>
      <c r="AO104" s="96">
        <v>0.7771203351</v>
      </c>
      <c r="AP104" s="96">
        <v>1.1379083763</v>
      </c>
      <c r="AQ104" s="96">
        <v>0.61571831909999997</v>
      </c>
      <c r="AR104" s="96">
        <v>0.95550334560000005</v>
      </c>
      <c r="AS104" s="96">
        <v>0.79991072809999997</v>
      </c>
      <c r="AT104" s="96">
        <v>1.1413606687</v>
      </c>
      <c r="AU104" s="95" t="s">
        <v>28</v>
      </c>
      <c r="AV104" s="95" t="s">
        <v>28</v>
      </c>
      <c r="AW104" s="95" t="s">
        <v>28</v>
      </c>
      <c r="AX104" s="95" t="s">
        <v>28</v>
      </c>
      <c r="AY104" s="95" t="s">
        <v>28</v>
      </c>
      <c r="AZ104" s="95" t="s">
        <v>28</v>
      </c>
      <c r="BA104" s="95" t="s">
        <v>28</v>
      </c>
      <c r="BB104" s="95" t="s">
        <v>28</v>
      </c>
      <c r="BC104" s="107" t="s">
        <v>28</v>
      </c>
      <c r="BD104" s="108">
        <v>252</v>
      </c>
      <c r="BE104" s="108">
        <v>235</v>
      </c>
      <c r="BF104" s="108">
        <v>192</v>
      </c>
    </row>
    <row r="105" spans="1:93" x14ac:dyDescent="0.3">
      <c r="A105" s="9"/>
      <c r="B105" s="3" t="s">
        <v>167</v>
      </c>
      <c r="C105" s="101" t="s">
        <v>28</v>
      </c>
      <c r="D105" s="102" t="s">
        <v>28</v>
      </c>
      <c r="E105" s="97" t="s">
        <v>28</v>
      </c>
      <c r="F105" s="103" t="s">
        <v>28</v>
      </c>
      <c r="G105" s="103" t="s">
        <v>28</v>
      </c>
      <c r="H105" s="103" t="s">
        <v>28</v>
      </c>
      <c r="I105" s="104" t="s">
        <v>28</v>
      </c>
      <c r="J105" s="103" t="s">
        <v>28</v>
      </c>
      <c r="K105" s="103" t="s">
        <v>28</v>
      </c>
      <c r="L105" s="103" t="s">
        <v>28</v>
      </c>
      <c r="M105" s="103" t="s">
        <v>28</v>
      </c>
      <c r="N105" s="103" t="s">
        <v>28</v>
      </c>
      <c r="O105" s="102">
        <v>6</v>
      </c>
      <c r="P105" s="102">
        <v>6</v>
      </c>
      <c r="Q105" s="97">
        <v>1.0263321055000001</v>
      </c>
      <c r="R105" s="103">
        <v>0.46100367599999997</v>
      </c>
      <c r="S105" s="103">
        <v>2.2849223245000001</v>
      </c>
      <c r="T105" s="103">
        <v>0.65304528149999996</v>
      </c>
      <c r="U105" s="104">
        <v>1</v>
      </c>
      <c r="V105" s="103">
        <v>0.44926069549999997</v>
      </c>
      <c r="W105" s="103">
        <v>2.2258791163999998</v>
      </c>
      <c r="X105" s="103">
        <v>1.2014935999</v>
      </c>
      <c r="Y105" s="103">
        <v>0.5396820028</v>
      </c>
      <c r="Z105" s="103">
        <v>2.6748842157000001</v>
      </c>
      <c r="AA105" s="102" t="s">
        <v>28</v>
      </c>
      <c r="AB105" s="102" t="s">
        <v>28</v>
      </c>
      <c r="AC105" s="97" t="s">
        <v>28</v>
      </c>
      <c r="AD105" s="103" t="s">
        <v>28</v>
      </c>
      <c r="AE105" s="103" t="s">
        <v>28</v>
      </c>
      <c r="AF105" s="103" t="s">
        <v>28</v>
      </c>
      <c r="AG105" s="104" t="s">
        <v>28</v>
      </c>
      <c r="AH105" s="103" t="s">
        <v>28</v>
      </c>
      <c r="AI105" s="103" t="s">
        <v>28</v>
      </c>
      <c r="AJ105" s="103" t="s">
        <v>28</v>
      </c>
      <c r="AK105" s="103" t="s">
        <v>28</v>
      </c>
      <c r="AL105" s="103" t="s">
        <v>28</v>
      </c>
      <c r="AM105" s="103">
        <v>0.7238932481</v>
      </c>
      <c r="AN105" s="103">
        <v>0.80741834209999996</v>
      </c>
      <c r="AO105" s="103">
        <v>0.2464120102</v>
      </c>
      <c r="AP105" s="103">
        <v>2.6456680363</v>
      </c>
      <c r="AQ105" s="103">
        <v>0.74113363980000002</v>
      </c>
      <c r="AR105" s="103">
        <v>1.2376790733</v>
      </c>
      <c r="AS105" s="103">
        <v>0.34927648760000002</v>
      </c>
      <c r="AT105" s="103">
        <v>4.3857790111000003</v>
      </c>
      <c r="AU105" s="101" t="s">
        <v>28</v>
      </c>
      <c r="AV105" s="101" t="s">
        <v>28</v>
      </c>
      <c r="AW105" s="101" t="s">
        <v>28</v>
      </c>
      <c r="AX105" s="101" t="s">
        <v>28</v>
      </c>
      <c r="AY105" s="101" t="s">
        <v>28</v>
      </c>
      <c r="AZ105" s="101" t="s">
        <v>428</v>
      </c>
      <c r="BA105" s="101" t="s">
        <v>28</v>
      </c>
      <c r="BB105" s="101" t="s">
        <v>428</v>
      </c>
      <c r="BC105" s="99" t="s">
        <v>443</v>
      </c>
      <c r="BD105" s="100" t="s">
        <v>28</v>
      </c>
      <c r="BE105" s="100">
        <v>6</v>
      </c>
      <c r="BF105" s="100" t="s">
        <v>28</v>
      </c>
      <c r="CO105" s="4"/>
    </row>
    <row r="106" spans="1:93" x14ac:dyDescent="0.3">
      <c r="A106" s="9"/>
      <c r="B106" t="s">
        <v>115</v>
      </c>
      <c r="C106" s="95">
        <v>411</v>
      </c>
      <c r="D106" s="105">
        <v>514</v>
      </c>
      <c r="E106" s="106">
        <v>0.80903006840000002</v>
      </c>
      <c r="F106" s="96">
        <v>0.73336464170000004</v>
      </c>
      <c r="G106" s="96">
        <v>0.89250233010000002</v>
      </c>
      <c r="H106" s="96">
        <v>0.39586645370000001</v>
      </c>
      <c r="I106" s="98">
        <v>0.79961089490000004</v>
      </c>
      <c r="J106" s="96">
        <v>0.72592545779999995</v>
      </c>
      <c r="K106" s="96">
        <v>0.88077581029999996</v>
      </c>
      <c r="L106" s="96">
        <v>0.95835621739999999</v>
      </c>
      <c r="M106" s="96">
        <v>0.8687248984</v>
      </c>
      <c r="N106" s="96">
        <v>1.0572353124</v>
      </c>
      <c r="O106" s="105">
        <v>409</v>
      </c>
      <c r="P106" s="105">
        <v>471</v>
      </c>
      <c r="Q106" s="106">
        <v>0.87114827120000005</v>
      </c>
      <c r="R106" s="96">
        <v>0.78952607210000003</v>
      </c>
      <c r="S106" s="96">
        <v>0.96120867600000004</v>
      </c>
      <c r="T106" s="96">
        <v>0.69572441029999998</v>
      </c>
      <c r="U106" s="98">
        <v>0.8683651805</v>
      </c>
      <c r="V106" s="96">
        <v>0.78815782810000001</v>
      </c>
      <c r="W106" s="96">
        <v>0.95673488200000001</v>
      </c>
      <c r="X106" s="96">
        <v>1.0198249345999999</v>
      </c>
      <c r="Y106" s="96">
        <v>0.92427248210000001</v>
      </c>
      <c r="Z106" s="96">
        <v>1.12525572</v>
      </c>
      <c r="AA106" s="105">
        <v>284</v>
      </c>
      <c r="AB106" s="105">
        <v>357</v>
      </c>
      <c r="AC106" s="106">
        <v>0.7944846109</v>
      </c>
      <c r="AD106" s="96">
        <v>0.70628429579999996</v>
      </c>
      <c r="AE106" s="96">
        <v>0.89369932289999998</v>
      </c>
      <c r="AF106" s="96">
        <v>0.47629796099999999</v>
      </c>
      <c r="AG106" s="98">
        <v>0.7955182073</v>
      </c>
      <c r="AH106" s="96">
        <v>0.70817502239999996</v>
      </c>
      <c r="AI106" s="96">
        <v>0.89363391540000003</v>
      </c>
      <c r="AJ106" s="96">
        <v>0.95813701699999998</v>
      </c>
      <c r="AK106" s="96">
        <v>0.85176870520000003</v>
      </c>
      <c r="AL106" s="96">
        <v>1.0777885330999999</v>
      </c>
      <c r="AM106" s="96">
        <v>0.23302993620000001</v>
      </c>
      <c r="AN106" s="96">
        <v>0.91199700120000005</v>
      </c>
      <c r="AO106" s="96">
        <v>0.78387086299999997</v>
      </c>
      <c r="AP106" s="96">
        <v>1.0610657563000001</v>
      </c>
      <c r="AQ106" s="96">
        <v>0.28956260509999998</v>
      </c>
      <c r="AR106" s="96">
        <v>1.0767810806</v>
      </c>
      <c r="AS106" s="96">
        <v>0.93901295699999998</v>
      </c>
      <c r="AT106" s="96">
        <v>1.2347619773</v>
      </c>
      <c r="AU106" s="95" t="s">
        <v>28</v>
      </c>
      <c r="AV106" s="95" t="s">
        <v>28</v>
      </c>
      <c r="AW106" s="95" t="s">
        <v>28</v>
      </c>
      <c r="AX106" s="95" t="s">
        <v>28</v>
      </c>
      <c r="AY106" s="95" t="s">
        <v>28</v>
      </c>
      <c r="AZ106" s="95" t="s">
        <v>28</v>
      </c>
      <c r="BA106" s="95" t="s">
        <v>28</v>
      </c>
      <c r="BB106" s="95" t="s">
        <v>28</v>
      </c>
      <c r="BC106" s="107" t="s">
        <v>28</v>
      </c>
      <c r="BD106" s="108">
        <v>411</v>
      </c>
      <c r="BE106" s="108">
        <v>409</v>
      </c>
      <c r="BF106" s="108">
        <v>284</v>
      </c>
    </row>
    <row r="107" spans="1:93" x14ac:dyDescent="0.3">
      <c r="A107" s="9"/>
      <c r="B107" t="s">
        <v>116</v>
      </c>
      <c r="C107" s="95">
        <v>435</v>
      </c>
      <c r="D107" s="105">
        <v>532</v>
      </c>
      <c r="E107" s="106">
        <v>0.82882693600000001</v>
      </c>
      <c r="F107" s="96">
        <v>0.75331216759999997</v>
      </c>
      <c r="G107" s="96">
        <v>0.91191158100000003</v>
      </c>
      <c r="H107" s="96">
        <v>0.70640403149999997</v>
      </c>
      <c r="I107" s="98">
        <v>0.81766917289999996</v>
      </c>
      <c r="J107" s="96">
        <v>0.74433019020000002</v>
      </c>
      <c r="K107" s="96">
        <v>0.89823425830000003</v>
      </c>
      <c r="L107" s="96">
        <v>0.98180707769999997</v>
      </c>
      <c r="M107" s="96">
        <v>0.89235422480000004</v>
      </c>
      <c r="N107" s="96">
        <v>1.0802270119999999</v>
      </c>
      <c r="O107" s="105">
        <v>398</v>
      </c>
      <c r="P107" s="105">
        <v>490</v>
      </c>
      <c r="Q107" s="106">
        <v>0.82092150320000001</v>
      </c>
      <c r="R107" s="96">
        <v>0.74303422340000003</v>
      </c>
      <c r="S107" s="96">
        <v>0.90697318260000004</v>
      </c>
      <c r="T107" s="96">
        <v>0.43443931219999998</v>
      </c>
      <c r="U107" s="98">
        <v>0.81224489799999999</v>
      </c>
      <c r="V107" s="96">
        <v>0.73624119519999998</v>
      </c>
      <c r="W107" s="96">
        <v>0.89609462029999998</v>
      </c>
      <c r="X107" s="96">
        <v>0.96102609159999997</v>
      </c>
      <c r="Y107" s="96">
        <v>0.86984598759999998</v>
      </c>
      <c r="Z107" s="96">
        <v>1.0617639927</v>
      </c>
      <c r="AA107" s="105">
        <v>299</v>
      </c>
      <c r="AB107" s="105">
        <v>382</v>
      </c>
      <c r="AC107" s="106">
        <v>0.78895435879999998</v>
      </c>
      <c r="AD107" s="96">
        <v>0.70341153410000001</v>
      </c>
      <c r="AE107" s="96">
        <v>0.88490016179999997</v>
      </c>
      <c r="AF107" s="96">
        <v>0.39553786680000003</v>
      </c>
      <c r="AG107" s="98">
        <v>0.78272251309999996</v>
      </c>
      <c r="AH107" s="96">
        <v>0.69884613750000002</v>
      </c>
      <c r="AI107" s="96">
        <v>0.87666583480000004</v>
      </c>
      <c r="AJ107" s="96">
        <v>0.9514676125</v>
      </c>
      <c r="AK107" s="96">
        <v>0.84830419580000005</v>
      </c>
      <c r="AL107" s="96">
        <v>1.0671768713000001</v>
      </c>
      <c r="AM107" s="96">
        <v>0.60377151179999999</v>
      </c>
      <c r="AN107" s="96">
        <v>0.96105943839999997</v>
      </c>
      <c r="AO107" s="96">
        <v>0.82719125650000003</v>
      </c>
      <c r="AP107" s="96">
        <v>1.1165921265000001</v>
      </c>
      <c r="AQ107" s="96">
        <v>0.89010942640000001</v>
      </c>
      <c r="AR107" s="96">
        <v>0.99046190170000004</v>
      </c>
      <c r="AS107" s="96">
        <v>0.86455796529999995</v>
      </c>
      <c r="AT107" s="96">
        <v>1.1347009896</v>
      </c>
      <c r="AU107" s="95" t="s">
        <v>28</v>
      </c>
      <c r="AV107" s="95" t="s">
        <v>28</v>
      </c>
      <c r="AW107" s="95" t="s">
        <v>28</v>
      </c>
      <c r="AX107" s="95" t="s">
        <v>28</v>
      </c>
      <c r="AY107" s="95" t="s">
        <v>28</v>
      </c>
      <c r="AZ107" s="95" t="s">
        <v>28</v>
      </c>
      <c r="BA107" s="95" t="s">
        <v>28</v>
      </c>
      <c r="BB107" s="95" t="s">
        <v>28</v>
      </c>
      <c r="BC107" s="107" t="s">
        <v>28</v>
      </c>
      <c r="BD107" s="108">
        <v>435</v>
      </c>
      <c r="BE107" s="108">
        <v>398</v>
      </c>
      <c r="BF107" s="108">
        <v>299</v>
      </c>
    </row>
    <row r="108" spans="1:93" x14ac:dyDescent="0.3">
      <c r="A108" s="9"/>
      <c r="B108" t="s">
        <v>117</v>
      </c>
      <c r="C108" s="95">
        <v>366</v>
      </c>
      <c r="D108" s="105">
        <v>456</v>
      </c>
      <c r="E108" s="106">
        <v>0.81913027999999999</v>
      </c>
      <c r="F108" s="96">
        <v>0.7382972042</v>
      </c>
      <c r="G108" s="96">
        <v>0.90881343140000004</v>
      </c>
      <c r="H108" s="96">
        <v>0.56978792499999997</v>
      </c>
      <c r="I108" s="98">
        <v>0.80263157890000003</v>
      </c>
      <c r="J108" s="96">
        <v>0.72447470270000003</v>
      </c>
      <c r="K108" s="96">
        <v>0.88922007790000002</v>
      </c>
      <c r="L108" s="96">
        <v>0.97032066829999997</v>
      </c>
      <c r="M108" s="96">
        <v>0.87456788510000005</v>
      </c>
      <c r="N108" s="96">
        <v>1.0765570235999999</v>
      </c>
      <c r="O108" s="105">
        <v>323</v>
      </c>
      <c r="P108" s="105">
        <v>407</v>
      </c>
      <c r="Q108" s="106">
        <v>0.8015618712</v>
      </c>
      <c r="R108" s="96">
        <v>0.71781281640000005</v>
      </c>
      <c r="S108" s="96">
        <v>0.89508214220000004</v>
      </c>
      <c r="T108" s="96">
        <v>0.25850759569999998</v>
      </c>
      <c r="U108" s="98">
        <v>0.7936117936</v>
      </c>
      <c r="V108" s="96">
        <v>0.71161647210000001</v>
      </c>
      <c r="W108" s="96">
        <v>0.88505494699999998</v>
      </c>
      <c r="X108" s="96">
        <v>0.93836240039999996</v>
      </c>
      <c r="Y108" s="96">
        <v>0.84032010710000005</v>
      </c>
      <c r="Z108" s="96">
        <v>1.0478435386</v>
      </c>
      <c r="AA108" s="105">
        <v>238</v>
      </c>
      <c r="AB108" s="105">
        <v>307</v>
      </c>
      <c r="AC108" s="106">
        <v>0.77747391089999995</v>
      </c>
      <c r="AD108" s="96">
        <v>0.68385414720000004</v>
      </c>
      <c r="AE108" s="96">
        <v>0.88391023820000003</v>
      </c>
      <c r="AF108" s="96">
        <v>0.32517357969999999</v>
      </c>
      <c r="AG108" s="98">
        <v>0.77524429969999997</v>
      </c>
      <c r="AH108" s="96">
        <v>0.68275262820000004</v>
      </c>
      <c r="AI108" s="96">
        <v>0.88026570579999996</v>
      </c>
      <c r="AJ108" s="96">
        <v>0.93762235729999999</v>
      </c>
      <c r="AK108" s="96">
        <v>0.82471826849999996</v>
      </c>
      <c r="AL108" s="96">
        <v>1.0659830375999999</v>
      </c>
      <c r="AM108" s="96">
        <v>0.72097053879999995</v>
      </c>
      <c r="AN108" s="96">
        <v>0.96994871989999998</v>
      </c>
      <c r="AO108" s="96">
        <v>0.82041063039999995</v>
      </c>
      <c r="AP108" s="96">
        <v>1.146743453</v>
      </c>
      <c r="AQ108" s="96">
        <v>0.77643602239999998</v>
      </c>
      <c r="AR108" s="96">
        <v>0.97855236320000005</v>
      </c>
      <c r="AS108" s="96">
        <v>0.84254756770000006</v>
      </c>
      <c r="AT108" s="96">
        <v>1.1365111766</v>
      </c>
      <c r="AU108" s="95" t="s">
        <v>28</v>
      </c>
      <c r="AV108" s="95" t="s">
        <v>28</v>
      </c>
      <c r="AW108" s="95" t="s">
        <v>28</v>
      </c>
      <c r="AX108" s="95" t="s">
        <v>28</v>
      </c>
      <c r="AY108" s="95" t="s">
        <v>28</v>
      </c>
      <c r="AZ108" s="95" t="s">
        <v>28</v>
      </c>
      <c r="BA108" s="95" t="s">
        <v>28</v>
      </c>
      <c r="BB108" s="95" t="s">
        <v>28</v>
      </c>
      <c r="BC108" s="107" t="s">
        <v>28</v>
      </c>
      <c r="BD108" s="108">
        <v>366</v>
      </c>
      <c r="BE108" s="108">
        <v>323</v>
      </c>
      <c r="BF108" s="108">
        <v>238</v>
      </c>
    </row>
    <row r="109" spans="1:93" x14ac:dyDescent="0.3">
      <c r="A109" s="9"/>
      <c r="B109" t="s">
        <v>118</v>
      </c>
      <c r="C109" s="95">
        <v>204</v>
      </c>
      <c r="D109" s="105">
        <v>312</v>
      </c>
      <c r="E109" s="106">
        <v>0.67108051759999998</v>
      </c>
      <c r="F109" s="96">
        <v>0.58438617169999996</v>
      </c>
      <c r="G109" s="96">
        <v>0.7706360672</v>
      </c>
      <c r="H109" s="96">
        <v>1.1477670000000001E-3</v>
      </c>
      <c r="I109" s="98">
        <v>0.6538461538</v>
      </c>
      <c r="J109" s="96">
        <v>0.57000615460000004</v>
      </c>
      <c r="K109" s="96">
        <v>0.75001785409999999</v>
      </c>
      <c r="L109" s="96">
        <v>0.79494472640000002</v>
      </c>
      <c r="M109" s="96">
        <v>0.69224883329999998</v>
      </c>
      <c r="N109" s="96">
        <v>0.91287567079999998</v>
      </c>
      <c r="O109" s="105">
        <v>177</v>
      </c>
      <c r="P109" s="105">
        <v>275</v>
      </c>
      <c r="Q109" s="106">
        <v>0.65591880430000005</v>
      </c>
      <c r="R109" s="96">
        <v>0.56551186990000002</v>
      </c>
      <c r="S109" s="96">
        <v>0.76077886380000004</v>
      </c>
      <c r="T109" s="96">
        <v>4.8148530000000002E-4</v>
      </c>
      <c r="U109" s="98">
        <v>0.64363636359999998</v>
      </c>
      <c r="V109" s="96">
        <v>0.55546966519999996</v>
      </c>
      <c r="W109" s="96">
        <v>0.74579728570000003</v>
      </c>
      <c r="X109" s="96">
        <v>0.76786280110000005</v>
      </c>
      <c r="Y109" s="96">
        <v>0.6620263448</v>
      </c>
      <c r="Z109" s="96">
        <v>0.89061906069999996</v>
      </c>
      <c r="AA109" s="105">
        <v>130</v>
      </c>
      <c r="AB109" s="105">
        <v>217</v>
      </c>
      <c r="AC109" s="106">
        <v>0.60981709669999995</v>
      </c>
      <c r="AD109" s="96">
        <v>0.51300850090000005</v>
      </c>
      <c r="AE109" s="96">
        <v>0.7248942088</v>
      </c>
      <c r="AF109" s="96">
        <v>4.9368480000000004E-4</v>
      </c>
      <c r="AG109" s="98">
        <v>0.59907834100000001</v>
      </c>
      <c r="AH109" s="96">
        <v>0.50446182240000004</v>
      </c>
      <c r="AI109" s="96">
        <v>0.7114410699</v>
      </c>
      <c r="AJ109" s="96">
        <v>0.73543065009999997</v>
      </c>
      <c r="AK109" s="96">
        <v>0.61868087569999997</v>
      </c>
      <c r="AL109" s="96">
        <v>0.87421199260000004</v>
      </c>
      <c r="AM109" s="96">
        <v>0.52808363479999998</v>
      </c>
      <c r="AN109" s="96">
        <v>0.92971430710000003</v>
      </c>
      <c r="AO109" s="96">
        <v>0.74135960840000004</v>
      </c>
      <c r="AP109" s="96">
        <v>1.1659236395000001</v>
      </c>
      <c r="AQ109" s="96">
        <v>0.82395457329999999</v>
      </c>
      <c r="AR109" s="96">
        <v>0.97740701320000001</v>
      </c>
      <c r="AS109" s="96">
        <v>0.79916548720000002</v>
      </c>
      <c r="AT109" s="96">
        <v>1.1954025602</v>
      </c>
      <c r="AU109" s="95">
        <v>1</v>
      </c>
      <c r="AV109" s="95">
        <v>2</v>
      </c>
      <c r="AW109" s="95">
        <v>3</v>
      </c>
      <c r="AX109" s="95" t="s">
        <v>28</v>
      </c>
      <c r="AY109" s="95" t="s">
        <v>28</v>
      </c>
      <c r="AZ109" s="95" t="s">
        <v>28</v>
      </c>
      <c r="BA109" s="95" t="s">
        <v>28</v>
      </c>
      <c r="BB109" s="95" t="s">
        <v>28</v>
      </c>
      <c r="BC109" s="107" t="s">
        <v>232</v>
      </c>
      <c r="BD109" s="108">
        <v>204</v>
      </c>
      <c r="BE109" s="108">
        <v>177</v>
      </c>
      <c r="BF109" s="108">
        <v>130</v>
      </c>
      <c r="CO109" s="4"/>
    </row>
    <row r="110" spans="1:93" s="3" customFormat="1" x14ac:dyDescent="0.3">
      <c r="A110" s="9" t="s">
        <v>234</v>
      </c>
      <c r="B110" s="3" t="s">
        <v>201</v>
      </c>
      <c r="C110" s="101">
        <v>925</v>
      </c>
      <c r="D110" s="102">
        <v>1000</v>
      </c>
      <c r="E110" s="97">
        <v>0.93549988100000003</v>
      </c>
      <c r="F110" s="103">
        <v>0.87513738750000003</v>
      </c>
      <c r="G110" s="103">
        <v>1.00002587</v>
      </c>
      <c r="H110" s="103">
        <v>2.6661034000000001E-3</v>
      </c>
      <c r="I110" s="104">
        <v>0.92500000000000004</v>
      </c>
      <c r="J110" s="103">
        <v>0.86727014889999998</v>
      </c>
      <c r="K110" s="103">
        <v>0.98657263949999996</v>
      </c>
      <c r="L110" s="103">
        <v>1.1076315699999999</v>
      </c>
      <c r="M110" s="103">
        <v>1.0361623964</v>
      </c>
      <c r="N110" s="103">
        <v>1.1840303211000001</v>
      </c>
      <c r="O110" s="102">
        <v>1026</v>
      </c>
      <c r="P110" s="102">
        <v>1092</v>
      </c>
      <c r="Q110" s="97">
        <v>0.94635766750000005</v>
      </c>
      <c r="R110" s="103">
        <v>0.88814779160000001</v>
      </c>
      <c r="S110" s="103">
        <v>1.0083826626000001</v>
      </c>
      <c r="T110" s="103">
        <v>1.6005329999999999E-3</v>
      </c>
      <c r="U110" s="104">
        <v>0.93956043960000002</v>
      </c>
      <c r="V110" s="103">
        <v>0.88379311260000004</v>
      </c>
      <c r="W110" s="103">
        <v>0.99884668359999995</v>
      </c>
      <c r="X110" s="103">
        <v>1.1076219884</v>
      </c>
      <c r="Y110" s="103">
        <v>1.0394928435999999</v>
      </c>
      <c r="Z110" s="103">
        <v>1.1802163687</v>
      </c>
      <c r="AA110" s="102">
        <v>1023</v>
      </c>
      <c r="AB110" s="102">
        <v>1105</v>
      </c>
      <c r="AC110" s="97">
        <v>0.92820032289999999</v>
      </c>
      <c r="AD110" s="103">
        <v>0.87078421100000003</v>
      </c>
      <c r="AE110" s="103">
        <v>0.98940222919999998</v>
      </c>
      <c r="AF110" s="103">
        <v>5.3608639999999999E-4</v>
      </c>
      <c r="AG110" s="104">
        <v>0.92579185519999996</v>
      </c>
      <c r="AH110" s="103">
        <v>0.87076368709999996</v>
      </c>
      <c r="AI110" s="103">
        <v>0.98429754459999996</v>
      </c>
      <c r="AJ110" s="103">
        <v>1.119396243</v>
      </c>
      <c r="AK110" s="103">
        <v>1.0501532376</v>
      </c>
      <c r="AL110" s="103">
        <v>1.1932048619</v>
      </c>
      <c r="AM110" s="103">
        <v>0.66108892760000004</v>
      </c>
      <c r="AN110" s="103">
        <v>0.98081344380000002</v>
      </c>
      <c r="AO110" s="103">
        <v>0.89944057779999997</v>
      </c>
      <c r="AP110" s="103">
        <v>1.0695481561</v>
      </c>
      <c r="AQ110" s="103">
        <v>0.7991086811</v>
      </c>
      <c r="AR110" s="103">
        <v>1.0116064008000001</v>
      </c>
      <c r="AS110" s="103">
        <v>0.92558525989999996</v>
      </c>
      <c r="AT110" s="103">
        <v>1.1056220906000001</v>
      </c>
      <c r="AU110" s="101">
        <v>1</v>
      </c>
      <c r="AV110" s="101">
        <v>2</v>
      </c>
      <c r="AW110" s="101">
        <v>3</v>
      </c>
      <c r="AX110" s="101" t="s">
        <v>28</v>
      </c>
      <c r="AY110" s="101" t="s">
        <v>28</v>
      </c>
      <c r="AZ110" s="101" t="s">
        <v>28</v>
      </c>
      <c r="BA110" s="101" t="s">
        <v>28</v>
      </c>
      <c r="BB110" s="101" t="s">
        <v>28</v>
      </c>
      <c r="BC110" s="99" t="s">
        <v>232</v>
      </c>
      <c r="BD110" s="100">
        <v>925</v>
      </c>
      <c r="BE110" s="100">
        <v>1026</v>
      </c>
      <c r="BF110" s="100">
        <v>1023</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202</v>
      </c>
      <c r="C111" s="95">
        <v>339</v>
      </c>
      <c r="D111" s="105">
        <v>376</v>
      </c>
      <c r="E111" s="106">
        <v>0.90921507589999995</v>
      </c>
      <c r="F111" s="96">
        <v>0.81627227179999995</v>
      </c>
      <c r="G111" s="96">
        <v>1.0127405803</v>
      </c>
      <c r="H111" s="96">
        <v>0.1802437489</v>
      </c>
      <c r="I111" s="98">
        <v>0.90159574470000003</v>
      </c>
      <c r="J111" s="96">
        <v>0.81055209279999996</v>
      </c>
      <c r="K111" s="96">
        <v>1.0028656937</v>
      </c>
      <c r="L111" s="96">
        <v>1.0765103689</v>
      </c>
      <c r="M111" s="96">
        <v>0.9664661175</v>
      </c>
      <c r="N111" s="96">
        <v>1.1990845341</v>
      </c>
      <c r="O111" s="105">
        <v>342</v>
      </c>
      <c r="P111" s="105">
        <v>364</v>
      </c>
      <c r="Q111" s="106">
        <v>0.94196490310000003</v>
      </c>
      <c r="R111" s="96">
        <v>0.84611379289999999</v>
      </c>
      <c r="S111" s="96">
        <v>1.0486744054999999</v>
      </c>
      <c r="T111" s="96">
        <v>7.4770901700000003E-2</v>
      </c>
      <c r="U111" s="98">
        <v>0.93956043960000002</v>
      </c>
      <c r="V111" s="96">
        <v>0.84507842529999999</v>
      </c>
      <c r="W111" s="96">
        <v>1.0446057941</v>
      </c>
      <c r="X111" s="96">
        <v>1.1024806737999999</v>
      </c>
      <c r="Y111" s="96">
        <v>0.99029603060000004</v>
      </c>
      <c r="Z111" s="96">
        <v>1.2273740363000001</v>
      </c>
      <c r="AA111" s="105">
        <v>307</v>
      </c>
      <c r="AB111" s="105">
        <v>342</v>
      </c>
      <c r="AC111" s="106">
        <v>0.89434343599999999</v>
      </c>
      <c r="AD111" s="96">
        <v>0.79854932619999996</v>
      </c>
      <c r="AE111" s="96">
        <v>1.0016290231</v>
      </c>
      <c r="AF111" s="96">
        <v>0.19072929899999999</v>
      </c>
      <c r="AG111" s="98">
        <v>0.89766081870000003</v>
      </c>
      <c r="AH111" s="96">
        <v>0.8026600196</v>
      </c>
      <c r="AI111" s="96">
        <v>1.0039056709</v>
      </c>
      <c r="AJ111" s="96">
        <v>1.0785653242</v>
      </c>
      <c r="AK111" s="96">
        <v>0.96303900519999996</v>
      </c>
      <c r="AL111" s="96">
        <v>1.2079501994999999</v>
      </c>
      <c r="AM111" s="96">
        <v>0.50936315919999997</v>
      </c>
      <c r="AN111" s="96">
        <v>0.94944454199999995</v>
      </c>
      <c r="AO111" s="96">
        <v>0.81385137809999997</v>
      </c>
      <c r="AP111" s="96">
        <v>1.1076284473</v>
      </c>
      <c r="AQ111" s="96">
        <v>0.64430539639999995</v>
      </c>
      <c r="AR111" s="96">
        <v>1.0360198903</v>
      </c>
      <c r="AS111" s="96">
        <v>0.89151200949999998</v>
      </c>
      <c r="AT111" s="96">
        <v>1.203951491</v>
      </c>
      <c r="AU111" s="95" t="s">
        <v>28</v>
      </c>
      <c r="AV111" s="95" t="s">
        <v>28</v>
      </c>
      <c r="AW111" s="95" t="s">
        <v>28</v>
      </c>
      <c r="AX111" s="95" t="s">
        <v>28</v>
      </c>
      <c r="AY111" s="95" t="s">
        <v>28</v>
      </c>
      <c r="AZ111" s="95" t="s">
        <v>28</v>
      </c>
      <c r="BA111" s="95" t="s">
        <v>28</v>
      </c>
      <c r="BB111" s="95" t="s">
        <v>28</v>
      </c>
      <c r="BC111" s="107" t="s">
        <v>28</v>
      </c>
      <c r="BD111" s="108">
        <v>339</v>
      </c>
      <c r="BE111" s="108">
        <v>342</v>
      </c>
      <c r="BF111" s="108">
        <v>307</v>
      </c>
    </row>
    <row r="112" spans="1:93" x14ac:dyDescent="0.3">
      <c r="A112" s="9"/>
      <c r="B112" t="s">
        <v>203</v>
      </c>
      <c r="C112" s="95">
        <v>768</v>
      </c>
      <c r="D112" s="105">
        <v>842</v>
      </c>
      <c r="E112" s="106">
        <v>0.92536007760000005</v>
      </c>
      <c r="F112" s="96">
        <v>0.86039784659999996</v>
      </c>
      <c r="G112" s="96">
        <v>0.99522712270000002</v>
      </c>
      <c r="H112" s="96">
        <v>1.3927266799999999E-2</v>
      </c>
      <c r="I112" s="98">
        <v>0.91211401430000005</v>
      </c>
      <c r="J112" s="96">
        <v>0.84983387529999999</v>
      </c>
      <c r="K112" s="96">
        <v>0.97895835789999996</v>
      </c>
      <c r="L112" s="96">
        <v>1.095626046</v>
      </c>
      <c r="M112" s="96">
        <v>1.0187107845000001</v>
      </c>
      <c r="N112" s="96">
        <v>1.1783486057999999</v>
      </c>
      <c r="O112" s="105">
        <v>772</v>
      </c>
      <c r="P112" s="105">
        <v>824</v>
      </c>
      <c r="Q112" s="106">
        <v>0.94531906259999998</v>
      </c>
      <c r="R112" s="96">
        <v>0.87917316960000003</v>
      </c>
      <c r="S112" s="96">
        <v>1.0164415395999999</v>
      </c>
      <c r="T112" s="96">
        <v>6.2937254999999998E-3</v>
      </c>
      <c r="U112" s="98">
        <v>0.93689320389999997</v>
      </c>
      <c r="V112" s="96">
        <v>0.8730812765</v>
      </c>
      <c r="W112" s="96">
        <v>1.0053690292999999</v>
      </c>
      <c r="X112" s="96">
        <v>1.1064063997</v>
      </c>
      <c r="Y112" s="96">
        <v>1.0289888989</v>
      </c>
      <c r="Z112" s="96">
        <v>1.1896485206</v>
      </c>
      <c r="AA112" s="105">
        <v>742</v>
      </c>
      <c r="AB112" s="105">
        <v>808</v>
      </c>
      <c r="AC112" s="106">
        <v>0.9249991555</v>
      </c>
      <c r="AD112" s="96">
        <v>0.85886328779999999</v>
      </c>
      <c r="AE112" s="96">
        <v>0.99622774629999999</v>
      </c>
      <c r="AF112" s="96">
        <v>3.8684644E-3</v>
      </c>
      <c r="AG112" s="98">
        <v>0.9183168317</v>
      </c>
      <c r="AH112" s="96">
        <v>0.85456273940000005</v>
      </c>
      <c r="AI112" s="96">
        <v>0.9868272562</v>
      </c>
      <c r="AJ112" s="96">
        <v>1.1155356810999999</v>
      </c>
      <c r="AK112" s="96">
        <v>1.0357767756</v>
      </c>
      <c r="AL112" s="96">
        <v>1.2014363374000001</v>
      </c>
      <c r="AM112" s="96">
        <v>0.67253864669999996</v>
      </c>
      <c r="AN112" s="96">
        <v>0.97850471029999997</v>
      </c>
      <c r="AO112" s="96">
        <v>0.88471186150000003</v>
      </c>
      <c r="AP112" s="96">
        <v>1.0822410206999999</v>
      </c>
      <c r="AQ112" s="96">
        <v>0.67544340560000005</v>
      </c>
      <c r="AR112" s="96">
        <v>1.0215688849</v>
      </c>
      <c r="AS112" s="96">
        <v>0.92445116110000003</v>
      </c>
      <c r="AT112" s="96">
        <v>1.1288892592999999</v>
      </c>
      <c r="AU112" s="95" t="s">
        <v>28</v>
      </c>
      <c r="AV112" s="95">
        <v>2</v>
      </c>
      <c r="AW112" s="95">
        <v>3</v>
      </c>
      <c r="AX112" s="95" t="s">
        <v>28</v>
      </c>
      <c r="AY112" s="95" t="s">
        <v>28</v>
      </c>
      <c r="AZ112" s="95" t="s">
        <v>28</v>
      </c>
      <c r="BA112" s="95" t="s">
        <v>28</v>
      </c>
      <c r="BB112" s="95" t="s">
        <v>28</v>
      </c>
      <c r="BC112" s="107" t="s">
        <v>440</v>
      </c>
      <c r="BD112" s="108">
        <v>768</v>
      </c>
      <c r="BE112" s="108">
        <v>772</v>
      </c>
      <c r="BF112" s="108">
        <v>742</v>
      </c>
    </row>
    <row r="113" spans="1:93" x14ac:dyDescent="0.3">
      <c r="A113" s="9"/>
      <c r="B113" t="s">
        <v>204</v>
      </c>
      <c r="C113" s="95">
        <v>490</v>
      </c>
      <c r="D113" s="105">
        <v>635</v>
      </c>
      <c r="E113" s="106">
        <v>0.78759199319999995</v>
      </c>
      <c r="F113" s="96">
        <v>0.71965626660000004</v>
      </c>
      <c r="G113" s="96">
        <v>0.86194086879999998</v>
      </c>
      <c r="H113" s="96">
        <v>0.12895123999999999</v>
      </c>
      <c r="I113" s="98">
        <v>0.77165354330000002</v>
      </c>
      <c r="J113" s="96">
        <v>0.70626712059999996</v>
      </c>
      <c r="K113" s="96">
        <v>0.84309346070000002</v>
      </c>
      <c r="L113" s="96">
        <v>0.93250867650000002</v>
      </c>
      <c r="M113" s="96">
        <v>0.85207279729999996</v>
      </c>
      <c r="N113" s="96">
        <v>1.0205377224000001</v>
      </c>
      <c r="O113" s="105">
        <v>478</v>
      </c>
      <c r="P113" s="105">
        <v>594</v>
      </c>
      <c r="Q113" s="106">
        <v>0.81453944460000005</v>
      </c>
      <c r="R113" s="96">
        <v>0.74351707950000001</v>
      </c>
      <c r="S113" s="96">
        <v>0.89234602009999997</v>
      </c>
      <c r="T113" s="96">
        <v>0.30464064029999999</v>
      </c>
      <c r="U113" s="98">
        <v>0.80471380469999998</v>
      </c>
      <c r="V113" s="96">
        <v>0.73571294779999996</v>
      </c>
      <c r="W113" s="96">
        <v>0.8801860963</v>
      </c>
      <c r="X113" s="96">
        <v>0.95334124740000004</v>
      </c>
      <c r="Y113" s="96">
        <v>0.870216298</v>
      </c>
      <c r="Z113" s="96">
        <v>1.0444064724</v>
      </c>
      <c r="AA113" s="105">
        <v>413</v>
      </c>
      <c r="AB113" s="105">
        <v>527</v>
      </c>
      <c r="AC113" s="106">
        <v>0.78687315579999995</v>
      </c>
      <c r="AD113" s="96">
        <v>0.71334764380000004</v>
      </c>
      <c r="AE113" s="96">
        <v>0.86797702180000003</v>
      </c>
      <c r="AF113" s="96">
        <v>0.29521355310000003</v>
      </c>
      <c r="AG113" s="98">
        <v>0.78368121440000005</v>
      </c>
      <c r="AH113" s="96">
        <v>0.71163048910000004</v>
      </c>
      <c r="AI113" s="96">
        <v>0.86302688719999998</v>
      </c>
      <c r="AJ113" s="96">
        <v>0.94895771159999998</v>
      </c>
      <c r="AK113" s="96">
        <v>0.86028700130000002</v>
      </c>
      <c r="AL113" s="96">
        <v>1.0467678078</v>
      </c>
      <c r="AM113" s="96">
        <v>0.60703522750000005</v>
      </c>
      <c r="AN113" s="96">
        <v>0.96603443950000001</v>
      </c>
      <c r="AO113" s="96">
        <v>0.846840335</v>
      </c>
      <c r="AP113" s="96">
        <v>1.1020053010999999</v>
      </c>
      <c r="AQ113" s="96">
        <v>0.60079247290000004</v>
      </c>
      <c r="AR113" s="96">
        <v>1.0342149891000001</v>
      </c>
      <c r="AS113" s="96">
        <v>0.91176619579999996</v>
      </c>
      <c r="AT113" s="96">
        <v>1.1731084663</v>
      </c>
      <c r="AU113" s="95" t="s">
        <v>28</v>
      </c>
      <c r="AV113" s="95" t="s">
        <v>28</v>
      </c>
      <c r="AW113" s="95" t="s">
        <v>28</v>
      </c>
      <c r="AX113" s="95" t="s">
        <v>28</v>
      </c>
      <c r="AY113" s="95" t="s">
        <v>28</v>
      </c>
      <c r="AZ113" s="95" t="s">
        <v>28</v>
      </c>
      <c r="BA113" s="95" t="s">
        <v>28</v>
      </c>
      <c r="BB113" s="95" t="s">
        <v>28</v>
      </c>
      <c r="BC113" s="107" t="s">
        <v>28</v>
      </c>
      <c r="BD113" s="108">
        <v>490</v>
      </c>
      <c r="BE113" s="108">
        <v>478</v>
      </c>
      <c r="BF113" s="108">
        <v>413</v>
      </c>
      <c r="BQ113" s="46"/>
      <c r="CO113" s="4"/>
    </row>
    <row r="114" spans="1:93" s="3" customFormat="1" x14ac:dyDescent="0.3">
      <c r="A114" s="9"/>
      <c r="B114" s="3" t="s">
        <v>119</v>
      </c>
      <c r="C114" s="101">
        <v>485</v>
      </c>
      <c r="D114" s="102">
        <v>527</v>
      </c>
      <c r="E114" s="97">
        <v>0.92085989199999996</v>
      </c>
      <c r="F114" s="103">
        <v>0.84104899030000002</v>
      </c>
      <c r="G114" s="103">
        <v>1.0082444072000001</v>
      </c>
      <c r="H114" s="103">
        <v>6.1621492200000003E-2</v>
      </c>
      <c r="I114" s="104">
        <v>0.92030360529999999</v>
      </c>
      <c r="J114" s="103">
        <v>0.84193788550000004</v>
      </c>
      <c r="K114" s="103">
        <v>1.0059634333</v>
      </c>
      <c r="L114" s="103">
        <v>1.0902978275999999</v>
      </c>
      <c r="M114" s="103">
        <v>0.99580174470000005</v>
      </c>
      <c r="N114" s="103">
        <v>1.1937610666</v>
      </c>
      <c r="O114" s="102">
        <v>495</v>
      </c>
      <c r="P114" s="102">
        <v>530</v>
      </c>
      <c r="Q114" s="97">
        <v>0.93207162560000001</v>
      </c>
      <c r="R114" s="103">
        <v>0.8521052334</v>
      </c>
      <c r="S114" s="103">
        <v>1.019542518</v>
      </c>
      <c r="T114" s="103">
        <v>5.7292400899999998E-2</v>
      </c>
      <c r="U114" s="104">
        <v>0.93396226419999995</v>
      </c>
      <c r="V114" s="103">
        <v>0.85520585419999995</v>
      </c>
      <c r="W114" s="103">
        <v>1.0199713982</v>
      </c>
      <c r="X114" s="103">
        <v>1.0909015299</v>
      </c>
      <c r="Y114" s="103">
        <v>0.99730844409999997</v>
      </c>
      <c r="Z114" s="103">
        <v>1.1932779221000001</v>
      </c>
      <c r="AA114" s="102">
        <v>479</v>
      </c>
      <c r="AB114" s="102">
        <v>529</v>
      </c>
      <c r="AC114" s="97">
        <v>0.89932791970000003</v>
      </c>
      <c r="AD114" s="103">
        <v>0.8208253338</v>
      </c>
      <c r="AE114" s="103">
        <v>0.98533838299999998</v>
      </c>
      <c r="AF114" s="103">
        <v>8.1472035999999998E-2</v>
      </c>
      <c r="AG114" s="104">
        <v>0.90548204160000001</v>
      </c>
      <c r="AH114" s="103">
        <v>0.82791823899999994</v>
      </c>
      <c r="AI114" s="103">
        <v>0.99031243550000003</v>
      </c>
      <c r="AJ114" s="103">
        <v>1.0845765398</v>
      </c>
      <c r="AK114" s="103">
        <v>0.98990354999999997</v>
      </c>
      <c r="AL114" s="103">
        <v>1.1883039218</v>
      </c>
      <c r="AM114" s="103">
        <v>0.57687624449999997</v>
      </c>
      <c r="AN114" s="103">
        <v>0.96486996810000003</v>
      </c>
      <c r="AO114" s="103">
        <v>0.85096393670000003</v>
      </c>
      <c r="AP114" s="103">
        <v>1.0940229252</v>
      </c>
      <c r="AQ114" s="103">
        <v>0.84977133390000004</v>
      </c>
      <c r="AR114" s="103">
        <v>1.0121752872000001</v>
      </c>
      <c r="AS114" s="103">
        <v>0.89303998200000001</v>
      </c>
      <c r="AT114" s="103">
        <v>1.1472037451999999</v>
      </c>
      <c r="AU114" s="101" t="s">
        <v>28</v>
      </c>
      <c r="AV114" s="101" t="s">
        <v>28</v>
      </c>
      <c r="AW114" s="101" t="s">
        <v>28</v>
      </c>
      <c r="AX114" s="101" t="s">
        <v>28</v>
      </c>
      <c r="AY114" s="101" t="s">
        <v>28</v>
      </c>
      <c r="AZ114" s="101" t="s">
        <v>28</v>
      </c>
      <c r="BA114" s="101" t="s">
        <v>28</v>
      </c>
      <c r="BB114" s="101" t="s">
        <v>28</v>
      </c>
      <c r="BC114" s="99" t="s">
        <v>28</v>
      </c>
      <c r="BD114" s="100">
        <v>485</v>
      </c>
      <c r="BE114" s="100">
        <v>495</v>
      </c>
      <c r="BF114" s="100">
        <v>479</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5">
        <v>147</v>
      </c>
      <c r="D115" s="105">
        <v>171</v>
      </c>
      <c r="E115" s="106">
        <v>0.87102355860000003</v>
      </c>
      <c r="F115" s="96">
        <v>0.74033392220000005</v>
      </c>
      <c r="G115" s="96">
        <v>1.0247835697000001</v>
      </c>
      <c r="H115" s="96">
        <v>0.71028094679999998</v>
      </c>
      <c r="I115" s="98">
        <v>0.85964912280000005</v>
      </c>
      <c r="J115" s="96">
        <v>0.7313332253</v>
      </c>
      <c r="K115" s="96">
        <v>1.0104786557000001</v>
      </c>
      <c r="L115" s="96">
        <v>1.0312916242000001</v>
      </c>
      <c r="M115" s="96">
        <v>0.87655513519999995</v>
      </c>
      <c r="N115" s="96">
        <v>1.2133434299000001</v>
      </c>
      <c r="O115" s="105">
        <v>172</v>
      </c>
      <c r="P115" s="105">
        <v>201</v>
      </c>
      <c r="Q115" s="106">
        <v>0.86207900979999996</v>
      </c>
      <c r="R115" s="96">
        <v>0.74170585680000001</v>
      </c>
      <c r="S115" s="96">
        <v>1.0019877991999999</v>
      </c>
      <c r="T115" s="96">
        <v>0.90723255589999996</v>
      </c>
      <c r="U115" s="98">
        <v>0.85572139300000005</v>
      </c>
      <c r="V115" s="96">
        <v>0.73693448569999997</v>
      </c>
      <c r="W115" s="96">
        <v>0.99365563260000001</v>
      </c>
      <c r="X115" s="96">
        <v>1.0089818044000001</v>
      </c>
      <c r="Y115" s="96">
        <v>0.86809643339999998</v>
      </c>
      <c r="Z115" s="96">
        <v>1.1727317869</v>
      </c>
      <c r="AA115" s="105">
        <v>158</v>
      </c>
      <c r="AB115" s="105">
        <v>188</v>
      </c>
      <c r="AC115" s="106">
        <v>0.83846384299999999</v>
      </c>
      <c r="AD115" s="96">
        <v>0.71667183479999996</v>
      </c>
      <c r="AE115" s="96">
        <v>0.98095332040000005</v>
      </c>
      <c r="AF115" s="96">
        <v>0.88962509599999995</v>
      </c>
      <c r="AG115" s="98">
        <v>0.84042553190000002</v>
      </c>
      <c r="AH115" s="96">
        <v>0.71908673749999996</v>
      </c>
      <c r="AI115" s="96">
        <v>0.98223905109999998</v>
      </c>
      <c r="AJ115" s="96">
        <v>1.0111753385</v>
      </c>
      <c r="AK115" s="96">
        <v>0.86429592789999998</v>
      </c>
      <c r="AL115" s="96">
        <v>1.1830155994</v>
      </c>
      <c r="AM115" s="96">
        <v>0.80100686730000004</v>
      </c>
      <c r="AN115" s="96">
        <v>0.97260672569999995</v>
      </c>
      <c r="AO115" s="96">
        <v>0.78367179320000002</v>
      </c>
      <c r="AP115" s="96">
        <v>1.2070918605000001</v>
      </c>
      <c r="AQ115" s="96">
        <v>0.92678194780000001</v>
      </c>
      <c r="AR115" s="96">
        <v>0.98973099090000005</v>
      </c>
      <c r="AS115" s="96">
        <v>0.79415520230000003</v>
      </c>
      <c r="AT115" s="96">
        <v>1.2334710287999999</v>
      </c>
      <c r="AU115" s="95" t="s">
        <v>28</v>
      </c>
      <c r="AV115" s="95" t="s">
        <v>28</v>
      </c>
      <c r="AW115" s="95" t="s">
        <v>28</v>
      </c>
      <c r="AX115" s="95" t="s">
        <v>28</v>
      </c>
      <c r="AY115" s="95" t="s">
        <v>28</v>
      </c>
      <c r="AZ115" s="95" t="s">
        <v>28</v>
      </c>
      <c r="BA115" s="95" t="s">
        <v>28</v>
      </c>
      <c r="BB115" s="95" t="s">
        <v>28</v>
      </c>
      <c r="BC115" s="107" t="s">
        <v>28</v>
      </c>
      <c r="BD115" s="108">
        <v>147</v>
      </c>
      <c r="BE115" s="108">
        <v>172</v>
      </c>
      <c r="BF115" s="108">
        <v>158</v>
      </c>
    </row>
    <row r="116" spans="1:93" x14ac:dyDescent="0.3">
      <c r="A116" s="9"/>
      <c r="B116" t="s">
        <v>121</v>
      </c>
      <c r="C116" s="95">
        <v>124</v>
      </c>
      <c r="D116" s="105">
        <v>135</v>
      </c>
      <c r="E116" s="106">
        <v>0.93756361499999996</v>
      </c>
      <c r="F116" s="96">
        <v>0.78558447939999998</v>
      </c>
      <c r="G116" s="96">
        <v>1.1189446268000001</v>
      </c>
      <c r="H116" s="96">
        <v>0.2471539824</v>
      </c>
      <c r="I116" s="98">
        <v>0.91851851849999999</v>
      </c>
      <c r="J116" s="96">
        <v>0.77027847429999996</v>
      </c>
      <c r="K116" s="96">
        <v>1.0952873499</v>
      </c>
      <c r="L116" s="96">
        <v>1.1100750304</v>
      </c>
      <c r="M116" s="96">
        <v>0.93013178090000004</v>
      </c>
      <c r="N116" s="96">
        <v>1.3248300924</v>
      </c>
      <c r="O116" s="105">
        <v>134</v>
      </c>
      <c r="P116" s="105">
        <v>143</v>
      </c>
      <c r="Q116" s="106">
        <v>0.9482186601</v>
      </c>
      <c r="R116" s="96">
        <v>0.79984719599999998</v>
      </c>
      <c r="S116" s="96">
        <v>1.1241129954</v>
      </c>
      <c r="T116" s="96">
        <v>0.23015859029999999</v>
      </c>
      <c r="U116" s="98">
        <v>0.93706293709999999</v>
      </c>
      <c r="V116" s="96">
        <v>0.79110867559999998</v>
      </c>
      <c r="W116" s="96">
        <v>1.1099447839000001</v>
      </c>
      <c r="X116" s="96">
        <v>1.1098001038</v>
      </c>
      <c r="Y116" s="96">
        <v>0.93614536240000001</v>
      </c>
      <c r="Z116" s="96">
        <v>1.3156677584000001</v>
      </c>
      <c r="AA116" s="105">
        <v>125</v>
      </c>
      <c r="AB116" s="105">
        <v>144</v>
      </c>
      <c r="AC116" s="106">
        <v>0.87014941749999997</v>
      </c>
      <c r="AD116" s="96">
        <v>0.72955825029999999</v>
      </c>
      <c r="AE116" s="96">
        <v>1.0378335224999999</v>
      </c>
      <c r="AF116" s="96">
        <v>0.59185393639999995</v>
      </c>
      <c r="AG116" s="98">
        <v>0.86805555560000003</v>
      </c>
      <c r="AH116" s="96">
        <v>0.72847347070000001</v>
      </c>
      <c r="AI116" s="96">
        <v>1.0343828263999999</v>
      </c>
      <c r="AJ116" s="96">
        <v>1.0493876858</v>
      </c>
      <c r="AK116" s="96">
        <v>0.87983675969999997</v>
      </c>
      <c r="AL116" s="96">
        <v>1.2516123052999999</v>
      </c>
      <c r="AM116" s="96">
        <v>0.48960399650000003</v>
      </c>
      <c r="AN116" s="96">
        <v>0.91766746870000004</v>
      </c>
      <c r="AO116" s="96">
        <v>0.71917738919999996</v>
      </c>
      <c r="AP116" s="96">
        <v>1.1709400152</v>
      </c>
      <c r="AQ116" s="96">
        <v>0.92774197550000004</v>
      </c>
      <c r="AR116" s="96">
        <v>1.0113646103</v>
      </c>
      <c r="AS116" s="96">
        <v>0.79220655259999995</v>
      </c>
      <c r="AT116" s="96">
        <v>1.2911511165</v>
      </c>
      <c r="AU116" s="95" t="s">
        <v>28</v>
      </c>
      <c r="AV116" s="95" t="s">
        <v>28</v>
      </c>
      <c r="AW116" s="95" t="s">
        <v>28</v>
      </c>
      <c r="AX116" s="95" t="s">
        <v>28</v>
      </c>
      <c r="AY116" s="95" t="s">
        <v>28</v>
      </c>
      <c r="AZ116" s="95" t="s">
        <v>28</v>
      </c>
      <c r="BA116" s="95" t="s">
        <v>28</v>
      </c>
      <c r="BB116" s="95" t="s">
        <v>28</v>
      </c>
      <c r="BC116" s="107" t="s">
        <v>28</v>
      </c>
      <c r="BD116" s="108">
        <v>124</v>
      </c>
      <c r="BE116" s="108">
        <v>134</v>
      </c>
      <c r="BF116" s="108">
        <v>125</v>
      </c>
    </row>
    <row r="117" spans="1:93" x14ac:dyDescent="0.3">
      <c r="A117" s="9"/>
      <c r="B117" t="s">
        <v>122</v>
      </c>
      <c r="C117" s="95">
        <v>89</v>
      </c>
      <c r="D117" s="105">
        <v>99</v>
      </c>
      <c r="E117" s="106">
        <v>0.91036017540000003</v>
      </c>
      <c r="F117" s="96">
        <v>0.73905068210000002</v>
      </c>
      <c r="G117" s="96">
        <v>1.1213786402999999</v>
      </c>
      <c r="H117" s="96">
        <v>0.48083843079999999</v>
      </c>
      <c r="I117" s="98">
        <v>0.89898989900000004</v>
      </c>
      <c r="J117" s="96">
        <v>0.73034427440000005</v>
      </c>
      <c r="K117" s="96">
        <v>1.1065779068999999</v>
      </c>
      <c r="L117" s="96">
        <v>1.0778661664</v>
      </c>
      <c r="M117" s="96">
        <v>0.87503577919999997</v>
      </c>
      <c r="N117" s="96">
        <v>1.3277119637000001</v>
      </c>
      <c r="O117" s="105">
        <v>82</v>
      </c>
      <c r="P117" s="105">
        <v>90</v>
      </c>
      <c r="Q117" s="106">
        <v>0.92681517049999995</v>
      </c>
      <c r="R117" s="96">
        <v>0.74593895430000001</v>
      </c>
      <c r="S117" s="96">
        <v>1.1515504792</v>
      </c>
      <c r="T117" s="96">
        <v>0.46271866490000002</v>
      </c>
      <c r="U117" s="98">
        <v>0.91111111109999998</v>
      </c>
      <c r="V117" s="96">
        <v>0.73379011589999998</v>
      </c>
      <c r="W117" s="96">
        <v>1.1312818732000001</v>
      </c>
      <c r="X117" s="96">
        <v>1.0847493472</v>
      </c>
      <c r="Y117" s="96">
        <v>0.87305087290000005</v>
      </c>
      <c r="Z117" s="96">
        <v>1.3477807338000001</v>
      </c>
      <c r="AA117" s="105">
        <v>72</v>
      </c>
      <c r="AB117" s="105">
        <v>97</v>
      </c>
      <c r="AC117" s="106">
        <v>0.74168613189999999</v>
      </c>
      <c r="AD117" s="96">
        <v>0.58830050499999997</v>
      </c>
      <c r="AE117" s="96">
        <v>0.93506348130000005</v>
      </c>
      <c r="AF117" s="96">
        <v>0.34542361100000002</v>
      </c>
      <c r="AG117" s="98">
        <v>0.74226804120000001</v>
      </c>
      <c r="AH117" s="96">
        <v>0.58917688270000002</v>
      </c>
      <c r="AI117" s="96">
        <v>0.93513826020000002</v>
      </c>
      <c r="AJ117" s="96">
        <v>0.89446281049999998</v>
      </c>
      <c r="AK117" s="96">
        <v>0.70948195000000003</v>
      </c>
      <c r="AL117" s="96">
        <v>1.1276731133</v>
      </c>
      <c r="AM117" s="96">
        <v>0.16770495539999999</v>
      </c>
      <c r="AN117" s="96">
        <v>0.80025247269999999</v>
      </c>
      <c r="AO117" s="96">
        <v>0.58310344120000002</v>
      </c>
      <c r="AP117" s="96">
        <v>1.0982682912999999</v>
      </c>
      <c r="AQ117" s="96">
        <v>0.90683825240000004</v>
      </c>
      <c r="AR117" s="96">
        <v>1.0180752580000001</v>
      </c>
      <c r="AS117" s="96">
        <v>0.75419430909999996</v>
      </c>
      <c r="AT117" s="96">
        <v>1.3742840784999999</v>
      </c>
      <c r="AU117" s="95" t="s">
        <v>28</v>
      </c>
      <c r="AV117" s="95" t="s">
        <v>28</v>
      </c>
      <c r="AW117" s="95" t="s">
        <v>28</v>
      </c>
      <c r="AX117" s="95" t="s">
        <v>28</v>
      </c>
      <c r="AY117" s="95" t="s">
        <v>28</v>
      </c>
      <c r="AZ117" s="95" t="s">
        <v>28</v>
      </c>
      <c r="BA117" s="95" t="s">
        <v>28</v>
      </c>
      <c r="BB117" s="95" t="s">
        <v>28</v>
      </c>
      <c r="BC117" s="107" t="s">
        <v>28</v>
      </c>
      <c r="BD117" s="108">
        <v>89</v>
      </c>
      <c r="BE117" s="108">
        <v>82</v>
      </c>
      <c r="BF117" s="108">
        <v>72</v>
      </c>
    </row>
    <row r="118" spans="1:93" x14ac:dyDescent="0.3">
      <c r="A118" s="9"/>
      <c r="B118" t="s">
        <v>123</v>
      </c>
      <c r="C118" s="95">
        <v>184</v>
      </c>
      <c r="D118" s="105">
        <v>285</v>
      </c>
      <c r="E118" s="106">
        <v>0.66874823670000005</v>
      </c>
      <c r="F118" s="96">
        <v>0.57814870750000003</v>
      </c>
      <c r="G118" s="96">
        <v>0.77354528050000004</v>
      </c>
      <c r="H118" s="96">
        <v>1.6720537E-3</v>
      </c>
      <c r="I118" s="98">
        <v>0.64561403510000004</v>
      </c>
      <c r="J118" s="96">
        <v>0.55875516759999999</v>
      </c>
      <c r="K118" s="96">
        <v>0.74597517209999997</v>
      </c>
      <c r="L118" s="96">
        <v>0.79179770559999996</v>
      </c>
      <c r="M118" s="96">
        <v>0.68452789110000001</v>
      </c>
      <c r="N118" s="96">
        <v>0.91587737309999995</v>
      </c>
      <c r="O118" s="105">
        <v>247</v>
      </c>
      <c r="P118" s="105">
        <v>345</v>
      </c>
      <c r="Q118" s="106">
        <v>0.73241409130000001</v>
      </c>
      <c r="R118" s="96">
        <v>0.64577977040000001</v>
      </c>
      <c r="S118" s="96">
        <v>0.83067080410000005</v>
      </c>
      <c r="T118" s="96">
        <v>1.6459092200000001E-2</v>
      </c>
      <c r="U118" s="98">
        <v>0.71594202900000004</v>
      </c>
      <c r="V118" s="96">
        <v>0.63200017850000001</v>
      </c>
      <c r="W118" s="96">
        <v>0.81103298109999999</v>
      </c>
      <c r="X118" s="96">
        <v>0.85722130220000003</v>
      </c>
      <c r="Y118" s="96">
        <v>0.75582403769999995</v>
      </c>
      <c r="Z118" s="96">
        <v>0.97222147530000003</v>
      </c>
      <c r="AA118" s="105">
        <v>225</v>
      </c>
      <c r="AB118" s="105">
        <v>340</v>
      </c>
      <c r="AC118" s="106">
        <v>0.67425223869999995</v>
      </c>
      <c r="AD118" s="96">
        <v>0.59091176270000001</v>
      </c>
      <c r="AE118" s="96">
        <v>0.76934681289999995</v>
      </c>
      <c r="AF118" s="96">
        <v>2.1201612999999998E-3</v>
      </c>
      <c r="AG118" s="98">
        <v>0.66176470590000003</v>
      </c>
      <c r="AH118" s="96">
        <v>0.58070669289999999</v>
      </c>
      <c r="AI118" s="96">
        <v>0.75413721119999999</v>
      </c>
      <c r="AJ118" s="96">
        <v>0.81313850489999995</v>
      </c>
      <c r="AK118" s="96">
        <v>0.71263108919999996</v>
      </c>
      <c r="AL118" s="96">
        <v>0.92782119399999996</v>
      </c>
      <c r="AM118" s="96">
        <v>0.36928148750000001</v>
      </c>
      <c r="AN118" s="96">
        <v>0.92058883989999996</v>
      </c>
      <c r="AO118" s="96">
        <v>0.76845816469999995</v>
      </c>
      <c r="AP118" s="96">
        <v>1.1028366294</v>
      </c>
      <c r="AQ118" s="96">
        <v>0.35043360579999999</v>
      </c>
      <c r="AR118" s="96">
        <v>1.0952015289000001</v>
      </c>
      <c r="AS118" s="96">
        <v>0.90488827250000003</v>
      </c>
      <c r="AT118" s="96">
        <v>1.3255408711000001</v>
      </c>
      <c r="AU118" s="95">
        <v>1</v>
      </c>
      <c r="AV118" s="95" t="s">
        <v>28</v>
      </c>
      <c r="AW118" s="95">
        <v>3</v>
      </c>
      <c r="AX118" s="95" t="s">
        <v>28</v>
      </c>
      <c r="AY118" s="95" t="s">
        <v>28</v>
      </c>
      <c r="AZ118" s="95" t="s">
        <v>28</v>
      </c>
      <c r="BA118" s="95" t="s">
        <v>28</v>
      </c>
      <c r="BB118" s="95" t="s">
        <v>28</v>
      </c>
      <c r="BC118" s="107" t="s">
        <v>441</v>
      </c>
      <c r="BD118" s="108">
        <v>184</v>
      </c>
      <c r="BE118" s="108">
        <v>247</v>
      </c>
      <c r="BF118" s="108">
        <v>225</v>
      </c>
      <c r="BQ118" s="46"/>
      <c r="CC118" s="4"/>
      <c r="CO118" s="4"/>
    </row>
    <row r="119" spans="1:93" x14ac:dyDescent="0.3">
      <c r="A119" s="9"/>
      <c r="B119" t="s">
        <v>124</v>
      </c>
      <c r="C119" s="95">
        <v>32</v>
      </c>
      <c r="D119" s="105">
        <v>101</v>
      </c>
      <c r="E119" s="106">
        <v>0.33147008160000002</v>
      </c>
      <c r="F119" s="96">
        <v>0.2342928943</v>
      </c>
      <c r="G119" s="96">
        <v>0.46895325310000002</v>
      </c>
      <c r="H119" s="96">
        <v>1.2673881000000001E-7</v>
      </c>
      <c r="I119" s="98">
        <v>0.31683168319999999</v>
      </c>
      <c r="J119" s="96">
        <v>0.2240557061</v>
      </c>
      <c r="K119" s="96">
        <v>0.44802391870000002</v>
      </c>
      <c r="L119" s="96">
        <v>0.39246047420000002</v>
      </c>
      <c r="M119" s="96">
        <v>0.27740271449999998</v>
      </c>
      <c r="N119" s="96">
        <v>0.55524050680000003</v>
      </c>
      <c r="O119" s="105">
        <v>30</v>
      </c>
      <c r="P119" s="105">
        <v>107</v>
      </c>
      <c r="Q119" s="106">
        <v>0.28756373330000001</v>
      </c>
      <c r="R119" s="96">
        <v>0.20097654949999999</v>
      </c>
      <c r="S119" s="96">
        <v>0.41145547049999998</v>
      </c>
      <c r="T119" s="96">
        <v>2.5607351000000001E-9</v>
      </c>
      <c r="U119" s="98">
        <v>0.28037383179999997</v>
      </c>
      <c r="V119" s="96">
        <v>0.19603338910000001</v>
      </c>
      <c r="W119" s="96">
        <v>0.40100049230000001</v>
      </c>
      <c r="X119" s="96">
        <v>0.336566105</v>
      </c>
      <c r="Y119" s="96">
        <v>0.23522401000000001</v>
      </c>
      <c r="Z119" s="96">
        <v>0.48156964530000002</v>
      </c>
      <c r="AA119" s="105">
        <v>20</v>
      </c>
      <c r="AB119" s="105">
        <v>79</v>
      </c>
      <c r="AC119" s="106">
        <v>0.26039477560000002</v>
      </c>
      <c r="AD119" s="96">
        <v>0.16792857550000001</v>
      </c>
      <c r="AE119" s="96">
        <v>0.40377546800000003</v>
      </c>
      <c r="AF119" s="96">
        <v>2.2768739E-7</v>
      </c>
      <c r="AG119" s="98">
        <v>0.25316455700000001</v>
      </c>
      <c r="AH119" s="96">
        <v>0.16333093679999999</v>
      </c>
      <c r="AI119" s="96">
        <v>0.39240755090000001</v>
      </c>
      <c r="AJ119" s="96">
        <v>0.3140323552</v>
      </c>
      <c r="AK119" s="96">
        <v>0.2025194474</v>
      </c>
      <c r="AL119" s="96">
        <v>0.48694740860000002</v>
      </c>
      <c r="AM119" s="96">
        <v>0.73100163220000003</v>
      </c>
      <c r="AN119" s="96">
        <v>0.90552022180000002</v>
      </c>
      <c r="AO119" s="96">
        <v>0.51425062690000001</v>
      </c>
      <c r="AP119" s="96">
        <v>1.5944888138</v>
      </c>
      <c r="AQ119" s="96">
        <v>0.57609004139999997</v>
      </c>
      <c r="AR119" s="96">
        <v>0.86754053939999998</v>
      </c>
      <c r="AS119" s="96">
        <v>0.52718402860000002</v>
      </c>
      <c r="AT119" s="96">
        <v>1.4276354112</v>
      </c>
      <c r="AU119" s="95">
        <v>1</v>
      </c>
      <c r="AV119" s="95">
        <v>2</v>
      </c>
      <c r="AW119" s="95">
        <v>3</v>
      </c>
      <c r="AX119" s="95" t="s">
        <v>28</v>
      </c>
      <c r="AY119" s="95" t="s">
        <v>28</v>
      </c>
      <c r="AZ119" s="95" t="s">
        <v>28</v>
      </c>
      <c r="BA119" s="95" t="s">
        <v>28</v>
      </c>
      <c r="BB119" s="95" t="s">
        <v>28</v>
      </c>
      <c r="BC119" s="107" t="s">
        <v>232</v>
      </c>
      <c r="BD119" s="108">
        <v>32</v>
      </c>
      <c r="BE119" s="108">
        <v>30</v>
      </c>
      <c r="BF119" s="108">
        <v>20</v>
      </c>
      <c r="BQ119" s="46"/>
      <c r="CC119" s="4"/>
      <c r="CO119" s="4"/>
    </row>
    <row r="120" spans="1:93" s="3" customFormat="1" x14ac:dyDescent="0.3">
      <c r="A120" s="9"/>
      <c r="B120" s="3" t="s">
        <v>198</v>
      </c>
      <c r="C120" s="101">
        <v>692</v>
      </c>
      <c r="D120" s="102">
        <v>828</v>
      </c>
      <c r="E120" s="97">
        <v>0.84410455780000004</v>
      </c>
      <c r="F120" s="103">
        <v>0.78196293009999995</v>
      </c>
      <c r="G120" s="103">
        <v>0.91118450390000005</v>
      </c>
      <c r="H120" s="103">
        <v>0.98812624280000005</v>
      </c>
      <c r="I120" s="104">
        <v>0.83574879229999999</v>
      </c>
      <c r="J120" s="103">
        <v>0.77574311579999999</v>
      </c>
      <c r="K120" s="103">
        <v>0.90039605840000003</v>
      </c>
      <c r="L120" s="103">
        <v>0.99941953559999996</v>
      </c>
      <c r="M120" s="103">
        <v>0.92584386760000004</v>
      </c>
      <c r="N120" s="103">
        <v>1.078842171</v>
      </c>
      <c r="O120" s="102">
        <v>759</v>
      </c>
      <c r="P120" s="102">
        <v>853</v>
      </c>
      <c r="Q120" s="97">
        <v>0.89415361049999997</v>
      </c>
      <c r="R120" s="103">
        <v>0.83110976299999995</v>
      </c>
      <c r="S120" s="103">
        <v>0.96197965029999999</v>
      </c>
      <c r="T120" s="103">
        <v>0.22286419029999999</v>
      </c>
      <c r="U120" s="104">
        <v>0.88980070339999995</v>
      </c>
      <c r="V120" s="103">
        <v>0.82869760960000005</v>
      </c>
      <c r="W120" s="103">
        <v>0.95540916570000001</v>
      </c>
      <c r="X120" s="103">
        <v>1.0465220855999999</v>
      </c>
      <c r="Y120" s="103">
        <v>0.97273523510000004</v>
      </c>
      <c r="Z120" s="103">
        <v>1.1259060391</v>
      </c>
      <c r="AA120" s="102">
        <v>727</v>
      </c>
      <c r="AB120" s="102">
        <v>799</v>
      </c>
      <c r="AC120" s="97">
        <v>0.91043782709999999</v>
      </c>
      <c r="AD120" s="103">
        <v>0.84475459750000004</v>
      </c>
      <c r="AE120" s="103">
        <v>0.98122820460000004</v>
      </c>
      <c r="AF120" s="103">
        <v>1.44248711E-2</v>
      </c>
      <c r="AG120" s="104">
        <v>0.90988735919999997</v>
      </c>
      <c r="AH120" s="103">
        <v>0.84609341250000003</v>
      </c>
      <c r="AI120" s="103">
        <v>0.97849125660000003</v>
      </c>
      <c r="AJ120" s="103">
        <v>1.0979749284</v>
      </c>
      <c r="AK120" s="103">
        <v>1.0187618979999999</v>
      </c>
      <c r="AL120" s="103">
        <v>1.1833471058</v>
      </c>
      <c r="AM120" s="103">
        <v>0.72801156140000001</v>
      </c>
      <c r="AN120" s="103">
        <v>1.0182118782</v>
      </c>
      <c r="AO120" s="103">
        <v>0.91973783259999997</v>
      </c>
      <c r="AP120" s="103">
        <v>1.1272292953</v>
      </c>
      <c r="AQ120" s="103">
        <v>0.27314558719999998</v>
      </c>
      <c r="AR120" s="103">
        <v>1.0592924801000001</v>
      </c>
      <c r="AS120" s="103">
        <v>0.95559536599999995</v>
      </c>
      <c r="AT120" s="103">
        <v>1.1742423606000001</v>
      </c>
      <c r="AU120" s="101" t="s">
        <v>28</v>
      </c>
      <c r="AV120" s="101" t="s">
        <v>28</v>
      </c>
      <c r="AW120" s="101" t="s">
        <v>28</v>
      </c>
      <c r="AX120" s="101" t="s">
        <v>28</v>
      </c>
      <c r="AY120" s="101" t="s">
        <v>28</v>
      </c>
      <c r="AZ120" s="101" t="s">
        <v>28</v>
      </c>
      <c r="BA120" s="101" t="s">
        <v>28</v>
      </c>
      <c r="BB120" s="101" t="s">
        <v>28</v>
      </c>
      <c r="BC120" s="99" t="s">
        <v>28</v>
      </c>
      <c r="BD120" s="100">
        <v>692</v>
      </c>
      <c r="BE120" s="100">
        <v>759</v>
      </c>
      <c r="BF120" s="100">
        <v>727</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199</v>
      </c>
      <c r="C121" s="95">
        <v>626</v>
      </c>
      <c r="D121" s="105">
        <v>737</v>
      </c>
      <c r="E121" s="106">
        <v>0.85854225470000001</v>
      </c>
      <c r="F121" s="96">
        <v>0.79238074199999997</v>
      </c>
      <c r="G121" s="96">
        <v>0.93022806349999998</v>
      </c>
      <c r="H121" s="96">
        <v>0.68893160980000001</v>
      </c>
      <c r="I121" s="98">
        <v>0.8493894166</v>
      </c>
      <c r="J121" s="96">
        <v>0.78539112509999998</v>
      </c>
      <c r="K121" s="96">
        <v>0.91860266550000003</v>
      </c>
      <c r="L121" s="96">
        <v>1.0165137643</v>
      </c>
      <c r="M121" s="96">
        <v>0.93817855370000003</v>
      </c>
      <c r="N121" s="96">
        <v>1.1013897397000001</v>
      </c>
      <c r="O121" s="105">
        <v>532</v>
      </c>
      <c r="P121" s="105">
        <v>621</v>
      </c>
      <c r="Q121" s="106">
        <v>0.86064170380000005</v>
      </c>
      <c r="R121" s="96">
        <v>0.78922158259999997</v>
      </c>
      <c r="S121" s="96">
        <v>0.93852494500000005</v>
      </c>
      <c r="T121" s="96">
        <v>0.86930018170000001</v>
      </c>
      <c r="U121" s="98">
        <v>0.85668276970000001</v>
      </c>
      <c r="V121" s="96">
        <v>0.78689315029999995</v>
      </c>
      <c r="W121" s="96">
        <v>0.9326620363</v>
      </c>
      <c r="X121" s="96">
        <v>1.0072995738999999</v>
      </c>
      <c r="Y121" s="96">
        <v>0.92370908860000001</v>
      </c>
      <c r="Z121" s="96">
        <v>1.0984545287</v>
      </c>
      <c r="AA121" s="105">
        <v>522</v>
      </c>
      <c r="AB121" s="105">
        <v>589</v>
      </c>
      <c r="AC121" s="106">
        <v>0.88549043110000003</v>
      </c>
      <c r="AD121" s="96">
        <v>0.81119170060000001</v>
      </c>
      <c r="AE121" s="96">
        <v>0.96659433630000002</v>
      </c>
      <c r="AF121" s="96">
        <v>0.1418381487</v>
      </c>
      <c r="AG121" s="98">
        <v>0.88624787780000003</v>
      </c>
      <c r="AH121" s="96">
        <v>0.81339056190000003</v>
      </c>
      <c r="AI121" s="96">
        <v>0.9656311957</v>
      </c>
      <c r="AJ121" s="96">
        <v>1.0678887275</v>
      </c>
      <c r="AK121" s="96">
        <v>0.97828552700000004</v>
      </c>
      <c r="AL121" s="96">
        <v>1.1656988711</v>
      </c>
      <c r="AM121" s="96">
        <v>0.64409594469999998</v>
      </c>
      <c r="AN121" s="96">
        <v>1.0288723253000001</v>
      </c>
      <c r="AO121" s="96">
        <v>0.91183753980000004</v>
      </c>
      <c r="AP121" s="96">
        <v>1.1609285816999999</v>
      </c>
      <c r="AQ121" s="96">
        <v>0.96696336949999995</v>
      </c>
      <c r="AR121" s="96">
        <v>1.0024453649</v>
      </c>
      <c r="AS121" s="96">
        <v>0.89302804319999995</v>
      </c>
      <c r="AT121" s="96">
        <v>1.1252689288</v>
      </c>
      <c r="AU121" s="95" t="s">
        <v>28</v>
      </c>
      <c r="AV121" s="95" t="s">
        <v>28</v>
      </c>
      <c r="AW121" s="95" t="s">
        <v>28</v>
      </c>
      <c r="AX121" s="95" t="s">
        <v>28</v>
      </c>
      <c r="AY121" s="95" t="s">
        <v>28</v>
      </c>
      <c r="AZ121" s="95" t="s">
        <v>28</v>
      </c>
      <c r="BA121" s="95" t="s">
        <v>28</v>
      </c>
      <c r="BB121" s="95" t="s">
        <v>28</v>
      </c>
      <c r="BC121" s="107" t="s">
        <v>28</v>
      </c>
      <c r="BD121" s="108">
        <v>626</v>
      </c>
      <c r="BE121" s="108">
        <v>532</v>
      </c>
      <c r="BF121" s="108">
        <v>522</v>
      </c>
    </row>
    <row r="122" spans="1:93" x14ac:dyDescent="0.3">
      <c r="A122" s="9"/>
      <c r="B122" t="s">
        <v>200</v>
      </c>
      <c r="C122" s="95">
        <v>258</v>
      </c>
      <c r="D122" s="105">
        <v>382</v>
      </c>
      <c r="E122" s="106">
        <v>0.69385224320000005</v>
      </c>
      <c r="F122" s="96">
        <v>0.61338971789999996</v>
      </c>
      <c r="G122" s="96">
        <v>0.78486958839999998</v>
      </c>
      <c r="H122" s="96">
        <v>1.7710995999999999E-3</v>
      </c>
      <c r="I122" s="98">
        <v>0.67539267020000004</v>
      </c>
      <c r="J122" s="96">
        <v>0.59780955150000004</v>
      </c>
      <c r="K122" s="96">
        <v>0.76304444739999999</v>
      </c>
      <c r="L122" s="96">
        <v>0.82152084160000005</v>
      </c>
      <c r="M122" s="96">
        <v>0.72625323649999995</v>
      </c>
      <c r="N122" s="96">
        <v>0.92928535010000002</v>
      </c>
      <c r="O122" s="105">
        <v>307</v>
      </c>
      <c r="P122" s="105">
        <v>428</v>
      </c>
      <c r="Q122" s="106">
        <v>0.73248953429999997</v>
      </c>
      <c r="R122" s="96">
        <v>0.65411798880000005</v>
      </c>
      <c r="S122" s="96">
        <v>0.82025097469999997</v>
      </c>
      <c r="T122" s="96">
        <v>7.6637724000000003E-3</v>
      </c>
      <c r="U122" s="98">
        <v>0.71728971959999999</v>
      </c>
      <c r="V122" s="96">
        <v>0.64137786610000003</v>
      </c>
      <c r="W122" s="96">
        <v>0.80218630710000005</v>
      </c>
      <c r="X122" s="96">
        <v>0.85730960109999998</v>
      </c>
      <c r="Y122" s="96">
        <v>0.76558313229999997</v>
      </c>
      <c r="Z122" s="96">
        <v>0.96002605220000004</v>
      </c>
      <c r="AA122" s="105">
        <v>279</v>
      </c>
      <c r="AB122" s="105">
        <v>401</v>
      </c>
      <c r="AC122" s="106">
        <v>0.69809531300000005</v>
      </c>
      <c r="AD122" s="96">
        <v>0.61995499629999995</v>
      </c>
      <c r="AE122" s="96">
        <v>0.786084585</v>
      </c>
      <c r="AF122" s="96">
        <v>4.4897475000000003E-3</v>
      </c>
      <c r="AG122" s="98">
        <v>0.69576059850000005</v>
      </c>
      <c r="AH122" s="96">
        <v>0.618727939</v>
      </c>
      <c r="AI122" s="96">
        <v>0.78238395250000004</v>
      </c>
      <c r="AJ122" s="96">
        <v>0.84189290959999996</v>
      </c>
      <c r="AK122" s="96">
        <v>0.74765681129999995</v>
      </c>
      <c r="AL122" s="96">
        <v>0.94800670649999996</v>
      </c>
      <c r="AM122" s="96">
        <v>0.56102360500000004</v>
      </c>
      <c r="AN122" s="96">
        <v>0.95304476069999999</v>
      </c>
      <c r="AO122" s="96">
        <v>0.81038693719999999</v>
      </c>
      <c r="AP122" s="96">
        <v>1.1208155934999999</v>
      </c>
      <c r="AQ122" s="96">
        <v>0.52113326169999996</v>
      </c>
      <c r="AR122" s="96">
        <v>1.0556851858</v>
      </c>
      <c r="AS122" s="96">
        <v>0.89462544099999997</v>
      </c>
      <c r="AT122" s="96">
        <v>1.2457405752999999</v>
      </c>
      <c r="AU122" s="95">
        <v>1</v>
      </c>
      <c r="AV122" s="95">
        <v>2</v>
      </c>
      <c r="AW122" s="95">
        <v>3</v>
      </c>
      <c r="AX122" s="95" t="s">
        <v>28</v>
      </c>
      <c r="AY122" s="95" t="s">
        <v>28</v>
      </c>
      <c r="AZ122" s="95" t="s">
        <v>28</v>
      </c>
      <c r="BA122" s="95" t="s">
        <v>28</v>
      </c>
      <c r="BB122" s="95" t="s">
        <v>28</v>
      </c>
      <c r="BC122" s="107" t="s">
        <v>232</v>
      </c>
      <c r="BD122" s="108">
        <v>258</v>
      </c>
      <c r="BE122" s="108">
        <v>307</v>
      </c>
      <c r="BF122" s="108">
        <v>279</v>
      </c>
      <c r="BQ122" s="46"/>
      <c r="CC122" s="4"/>
      <c r="CO122" s="4"/>
    </row>
    <row r="123" spans="1:93" s="3" customFormat="1" x14ac:dyDescent="0.3">
      <c r="A123" s="9"/>
      <c r="B123" s="3" t="s">
        <v>125</v>
      </c>
      <c r="C123" s="101">
        <v>523</v>
      </c>
      <c r="D123" s="102">
        <v>627</v>
      </c>
      <c r="E123" s="97">
        <v>0.85601471470000001</v>
      </c>
      <c r="F123" s="103">
        <v>0.78433749559999999</v>
      </c>
      <c r="G123" s="103">
        <v>0.93424220570000005</v>
      </c>
      <c r="H123" s="103">
        <v>0.76340121350000001</v>
      </c>
      <c r="I123" s="104">
        <v>0.83413078149999997</v>
      </c>
      <c r="J123" s="103">
        <v>0.76562076420000003</v>
      </c>
      <c r="K123" s="103">
        <v>0.90877127840000005</v>
      </c>
      <c r="L123" s="103">
        <v>1.0135211577000001</v>
      </c>
      <c r="M123" s="103">
        <v>0.92865535239999997</v>
      </c>
      <c r="N123" s="103">
        <v>1.1061424827999999</v>
      </c>
      <c r="O123" s="102">
        <v>437</v>
      </c>
      <c r="P123" s="102">
        <v>560</v>
      </c>
      <c r="Q123" s="97">
        <v>0.79758508260000005</v>
      </c>
      <c r="R123" s="103">
        <v>0.72507612509999997</v>
      </c>
      <c r="S123" s="103">
        <v>0.87734507039999998</v>
      </c>
      <c r="T123" s="103">
        <v>0.15703168910000001</v>
      </c>
      <c r="U123" s="104">
        <v>0.78035714290000002</v>
      </c>
      <c r="V123" s="103">
        <v>0.71051772759999998</v>
      </c>
      <c r="W123" s="103">
        <v>0.85706133259999995</v>
      </c>
      <c r="X123" s="103">
        <v>0.93349777300000003</v>
      </c>
      <c r="Y123" s="103">
        <v>0.84863290800000002</v>
      </c>
      <c r="Z123" s="103">
        <v>1.0268492819999999</v>
      </c>
      <c r="AA123" s="102">
        <v>378</v>
      </c>
      <c r="AB123" s="102">
        <v>475</v>
      </c>
      <c r="AC123" s="97">
        <v>0.80553389630000005</v>
      </c>
      <c r="AD123" s="103">
        <v>0.72711302580000003</v>
      </c>
      <c r="AE123" s="103">
        <v>0.8924126443</v>
      </c>
      <c r="AF123" s="103">
        <v>0.57955244760000002</v>
      </c>
      <c r="AG123" s="104">
        <v>0.79578947369999997</v>
      </c>
      <c r="AH123" s="103">
        <v>0.71947731790000002</v>
      </c>
      <c r="AI123" s="103">
        <v>0.88019576249999998</v>
      </c>
      <c r="AJ123" s="103">
        <v>0.97146229630000003</v>
      </c>
      <c r="AK123" s="103">
        <v>0.87688785410000003</v>
      </c>
      <c r="AL123" s="103">
        <v>1.0762368172000001</v>
      </c>
      <c r="AM123" s="103">
        <v>0.88773627860000004</v>
      </c>
      <c r="AN123" s="103">
        <v>1.0099661013000001</v>
      </c>
      <c r="AO123" s="103">
        <v>0.88005965890000004</v>
      </c>
      <c r="AP123" s="103">
        <v>1.159048157</v>
      </c>
      <c r="AQ123" s="103">
        <v>0.27534575309999998</v>
      </c>
      <c r="AR123" s="103">
        <v>0.93174225730000004</v>
      </c>
      <c r="AS123" s="103">
        <v>0.82059299119999995</v>
      </c>
      <c r="AT123" s="103">
        <v>1.0579466841</v>
      </c>
      <c r="AU123" s="101" t="s">
        <v>28</v>
      </c>
      <c r="AV123" s="101" t="s">
        <v>28</v>
      </c>
      <c r="AW123" s="101" t="s">
        <v>28</v>
      </c>
      <c r="AX123" s="101" t="s">
        <v>28</v>
      </c>
      <c r="AY123" s="101" t="s">
        <v>28</v>
      </c>
      <c r="AZ123" s="101" t="s">
        <v>28</v>
      </c>
      <c r="BA123" s="101" t="s">
        <v>28</v>
      </c>
      <c r="BB123" s="101" t="s">
        <v>28</v>
      </c>
      <c r="BC123" s="99" t="s">
        <v>28</v>
      </c>
      <c r="BD123" s="100">
        <v>523</v>
      </c>
      <c r="BE123" s="100">
        <v>437</v>
      </c>
      <c r="BF123" s="100">
        <v>378</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5">
        <v>378</v>
      </c>
      <c r="D124" s="105">
        <v>711</v>
      </c>
      <c r="E124" s="106">
        <v>0.55206195680000003</v>
      </c>
      <c r="F124" s="96">
        <v>0.49833652760000002</v>
      </c>
      <c r="G124" s="96">
        <v>0.61157949960000002</v>
      </c>
      <c r="H124" s="96">
        <v>3.9658679999999999E-16</v>
      </c>
      <c r="I124" s="98">
        <v>0.53164556959999998</v>
      </c>
      <c r="J124" s="96">
        <v>0.48066346840000002</v>
      </c>
      <c r="K124" s="96">
        <v>0.58803514369999998</v>
      </c>
      <c r="L124" s="96">
        <v>0.65364118630000001</v>
      </c>
      <c r="M124" s="96">
        <v>0.59003029470000001</v>
      </c>
      <c r="N124" s="96">
        <v>0.72410993850000005</v>
      </c>
      <c r="O124" s="105">
        <v>394</v>
      </c>
      <c r="P124" s="105">
        <v>786</v>
      </c>
      <c r="Q124" s="106">
        <v>0.51651241169999995</v>
      </c>
      <c r="R124" s="96">
        <v>0.46723004340000002</v>
      </c>
      <c r="S124" s="96">
        <v>0.57099297280000005</v>
      </c>
      <c r="T124" s="96">
        <v>7.7764079999999999E-23</v>
      </c>
      <c r="U124" s="98">
        <v>0.50127226459999996</v>
      </c>
      <c r="V124" s="96">
        <v>0.45414105189999998</v>
      </c>
      <c r="W124" s="96">
        <v>0.55329480180000001</v>
      </c>
      <c r="X124" s="96">
        <v>0.60452884159999998</v>
      </c>
      <c r="Y124" s="96">
        <v>0.54684849869999996</v>
      </c>
      <c r="Z124" s="96">
        <v>0.66829317659999998</v>
      </c>
      <c r="AA124" s="105">
        <v>366</v>
      </c>
      <c r="AB124" s="105">
        <v>678</v>
      </c>
      <c r="AC124" s="106">
        <v>0.55450193039999995</v>
      </c>
      <c r="AD124" s="96">
        <v>0.4996687749</v>
      </c>
      <c r="AE124" s="96">
        <v>0.61535242209999996</v>
      </c>
      <c r="AF124" s="96">
        <v>3.6126410000000002E-14</v>
      </c>
      <c r="AG124" s="98">
        <v>0.5398230088</v>
      </c>
      <c r="AH124" s="96">
        <v>0.48725732220000001</v>
      </c>
      <c r="AI124" s="96">
        <v>0.59805952139999996</v>
      </c>
      <c r="AJ124" s="96">
        <v>0.66872135499999996</v>
      </c>
      <c r="AK124" s="96">
        <v>0.60259335780000001</v>
      </c>
      <c r="AL124" s="96">
        <v>0.74210617300000004</v>
      </c>
      <c r="AM124" s="96">
        <v>0.32829317689999998</v>
      </c>
      <c r="AN124" s="96">
        <v>1.0735500597000001</v>
      </c>
      <c r="AO124" s="96">
        <v>0.93116108519999996</v>
      </c>
      <c r="AP124" s="96">
        <v>1.2377125172000001</v>
      </c>
      <c r="AQ124" s="96">
        <v>0.35526850850000002</v>
      </c>
      <c r="AR124" s="96">
        <v>0.93560587780000004</v>
      </c>
      <c r="AS124" s="96">
        <v>0.81246342490000001</v>
      </c>
      <c r="AT124" s="96">
        <v>1.0774126338000001</v>
      </c>
      <c r="AU124" s="95">
        <v>1</v>
      </c>
      <c r="AV124" s="95">
        <v>2</v>
      </c>
      <c r="AW124" s="95">
        <v>3</v>
      </c>
      <c r="AX124" s="95" t="s">
        <v>28</v>
      </c>
      <c r="AY124" s="95" t="s">
        <v>28</v>
      </c>
      <c r="AZ124" s="95" t="s">
        <v>28</v>
      </c>
      <c r="BA124" s="95" t="s">
        <v>28</v>
      </c>
      <c r="BB124" s="95" t="s">
        <v>28</v>
      </c>
      <c r="BC124" s="107" t="s">
        <v>232</v>
      </c>
      <c r="BD124" s="108">
        <v>378</v>
      </c>
      <c r="BE124" s="108">
        <v>394</v>
      </c>
      <c r="BF124" s="108">
        <v>366</v>
      </c>
      <c r="BQ124" s="46"/>
      <c r="CC124" s="4"/>
      <c r="CO124" s="4"/>
    </row>
    <row r="125" spans="1:93" x14ac:dyDescent="0.3">
      <c r="A125" s="9"/>
      <c r="B125" t="s">
        <v>127</v>
      </c>
      <c r="C125" s="95">
        <v>140</v>
      </c>
      <c r="D125" s="105">
        <v>266</v>
      </c>
      <c r="E125" s="106">
        <v>0.54716728940000003</v>
      </c>
      <c r="F125" s="96">
        <v>0.46319003539999998</v>
      </c>
      <c r="G125" s="96">
        <v>0.64636978270000001</v>
      </c>
      <c r="H125" s="96">
        <v>3.2823780999999998E-7</v>
      </c>
      <c r="I125" s="98">
        <v>0.52631578950000002</v>
      </c>
      <c r="J125" s="96">
        <v>0.44597112280000001</v>
      </c>
      <c r="K125" s="96">
        <v>0.62113508279999996</v>
      </c>
      <c r="L125" s="96">
        <v>0.64784590149999999</v>
      </c>
      <c r="M125" s="96">
        <v>0.54841685880000002</v>
      </c>
      <c r="N125" s="96">
        <v>0.76530162300000004</v>
      </c>
      <c r="O125" s="105">
        <v>103</v>
      </c>
      <c r="P125" s="105">
        <v>212</v>
      </c>
      <c r="Q125" s="106">
        <v>0.50108112770000002</v>
      </c>
      <c r="R125" s="96">
        <v>0.41275467869999999</v>
      </c>
      <c r="S125" s="96">
        <v>0.60830878349999995</v>
      </c>
      <c r="T125" s="96">
        <v>6.9036279000000003E-8</v>
      </c>
      <c r="U125" s="98">
        <v>0.4858490566</v>
      </c>
      <c r="V125" s="96">
        <v>0.40052532689999998</v>
      </c>
      <c r="W125" s="96">
        <v>0.58934926190000003</v>
      </c>
      <c r="X125" s="96">
        <v>0.58646798570000003</v>
      </c>
      <c r="Y125" s="96">
        <v>0.48309024560000002</v>
      </c>
      <c r="Z125" s="96">
        <v>0.71196779769999996</v>
      </c>
      <c r="AA125" s="105">
        <v>78</v>
      </c>
      <c r="AB125" s="105">
        <v>198</v>
      </c>
      <c r="AC125" s="106">
        <v>0.4080285246</v>
      </c>
      <c r="AD125" s="96">
        <v>0.32655387590000001</v>
      </c>
      <c r="AE125" s="96">
        <v>0.50983096250000004</v>
      </c>
      <c r="AF125" s="96">
        <v>4.3831620000000002E-10</v>
      </c>
      <c r="AG125" s="98">
        <v>0.39393939389999999</v>
      </c>
      <c r="AH125" s="96">
        <v>0.31553665450000001</v>
      </c>
      <c r="AI125" s="96">
        <v>0.49182319679999997</v>
      </c>
      <c r="AJ125" s="96">
        <v>0.49207653369999999</v>
      </c>
      <c r="AK125" s="96">
        <v>0.39381927890000001</v>
      </c>
      <c r="AL125" s="96">
        <v>0.61484881000000002</v>
      </c>
      <c r="AM125" s="96">
        <v>0.17111283229999999</v>
      </c>
      <c r="AN125" s="96">
        <v>0.8142963325</v>
      </c>
      <c r="AO125" s="96">
        <v>0.60676151820000002</v>
      </c>
      <c r="AP125" s="96">
        <v>1.0928157064999999</v>
      </c>
      <c r="AQ125" s="96">
        <v>0.49791310290000002</v>
      </c>
      <c r="AR125" s="96">
        <v>0.91577317840000005</v>
      </c>
      <c r="AS125" s="96">
        <v>0.71004847989999997</v>
      </c>
      <c r="AT125" s="96">
        <v>1.1811031753000001</v>
      </c>
      <c r="AU125" s="95">
        <v>1</v>
      </c>
      <c r="AV125" s="95">
        <v>2</v>
      </c>
      <c r="AW125" s="95">
        <v>3</v>
      </c>
      <c r="AX125" s="95" t="s">
        <v>28</v>
      </c>
      <c r="AY125" s="95" t="s">
        <v>28</v>
      </c>
      <c r="AZ125" s="95" t="s">
        <v>28</v>
      </c>
      <c r="BA125" s="95" t="s">
        <v>28</v>
      </c>
      <c r="BB125" s="95" t="s">
        <v>28</v>
      </c>
      <c r="BC125" s="107" t="s">
        <v>232</v>
      </c>
      <c r="BD125" s="108">
        <v>140</v>
      </c>
      <c r="BE125" s="108">
        <v>103</v>
      </c>
      <c r="BF125" s="108">
        <v>78</v>
      </c>
      <c r="BQ125" s="46"/>
      <c r="CC125" s="4"/>
      <c r="CO125" s="4"/>
    </row>
    <row r="126" spans="1:93" s="3" customFormat="1" x14ac:dyDescent="0.3">
      <c r="A126" s="9" t="s">
        <v>236</v>
      </c>
      <c r="B126" s="3" t="s">
        <v>51</v>
      </c>
      <c r="C126" s="101">
        <v>648</v>
      </c>
      <c r="D126" s="102">
        <v>705</v>
      </c>
      <c r="E126" s="97">
        <v>0.9135015018</v>
      </c>
      <c r="F126" s="103">
        <v>0.84415283100000005</v>
      </c>
      <c r="G126" s="103">
        <v>0.98854729050000001</v>
      </c>
      <c r="H126" s="103">
        <v>5.15383939E-2</v>
      </c>
      <c r="I126" s="104">
        <v>0.91914893620000004</v>
      </c>
      <c r="J126" s="103">
        <v>0.85103522109999996</v>
      </c>
      <c r="K126" s="103">
        <v>0.99271422139999999</v>
      </c>
      <c r="L126" s="103">
        <v>1.0815854959</v>
      </c>
      <c r="M126" s="103">
        <v>0.99947669100000003</v>
      </c>
      <c r="N126" s="103">
        <v>1.1704396865</v>
      </c>
      <c r="O126" s="102">
        <v>830</v>
      </c>
      <c r="P126" s="102">
        <v>909</v>
      </c>
      <c r="Q126" s="97">
        <v>0.90489717430000005</v>
      </c>
      <c r="R126" s="103">
        <v>0.84359716250000005</v>
      </c>
      <c r="S126" s="103">
        <v>0.97065155309999995</v>
      </c>
      <c r="T126" s="103">
        <v>0.10865457489999999</v>
      </c>
      <c r="U126" s="104">
        <v>0.91309130910000003</v>
      </c>
      <c r="V126" s="103">
        <v>0.85303838160000001</v>
      </c>
      <c r="W126" s="103">
        <v>0.97737189410000003</v>
      </c>
      <c r="X126" s="103">
        <v>1.0590964090999999</v>
      </c>
      <c r="Y126" s="103">
        <v>0.98735055319999998</v>
      </c>
      <c r="Z126" s="103">
        <v>1.1360556798000001</v>
      </c>
      <c r="AA126" s="102">
        <v>744</v>
      </c>
      <c r="AB126" s="102">
        <v>858</v>
      </c>
      <c r="AC126" s="97">
        <v>0.85761970350000005</v>
      </c>
      <c r="AD126" s="103">
        <v>0.79637341399999995</v>
      </c>
      <c r="AE126" s="103">
        <v>0.92357623060000005</v>
      </c>
      <c r="AF126" s="103">
        <v>0.3726431053</v>
      </c>
      <c r="AG126" s="104">
        <v>0.86713286710000004</v>
      </c>
      <c r="AH126" s="103">
        <v>0.80701031359999997</v>
      </c>
      <c r="AI126" s="103">
        <v>0.9317345722</v>
      </c>
      <c r="AJ126" s="103">
        <v>1.0342770309</v>
      </c>
      <c r="AK126" s="103">
        <v>0.96041488639999995</v>
      </c>
      <c r="AL126" s="103">
        <v>1.1138196541000001</v>
      </c>
      <c r="AM126" s="103">
        <v>0.28784984419999998</v>
      </c>
      <c r="AN126" s="103">
        <v>0.94775376460000005</v>
      </c>
      <c r="AO126" s="103">
        <v>0.85846098459999998</v>
      </c>
      <c r="AP126" s="103">
        <v>1.0463343291</v>
      </c>
      <c r="AQ126" s="103">
        <v>0.85674081189999995</v>
      </c>
      <c r="AR126" s="103">
        <v>0.9905809377</v>
      </c>
      <c r="AS126" s="103">
        <v>0.89385509190000001</v>
      </c>
      <c r="AT126" s="103">
        <v>1.0977736806</v>
      </c>
      <c r="AU126" s="101" t="s">
        <v>28</v>
      </c>
      <c r="AV126" s="101" t="s">
        <v>28</v>
      </c>
      <c r="AW126" s="101" t="s">
        <v>28</v>
      </c>
      <c r="AX126" s="101" t="s">
        <v>28</v>
      </c>
      <c r="AY126" s="101" t="s">
        <v>28</v>
      </c>
      <c r="AZ126" s="101" t="s">
        <v>28</v>
      </c>
      <c r="BA126" s="101" t="s">
        <v>28</v>
      </c>
      <c r="BB126" s="101" t="s">
        <v>28</v>
      </c>
      <c r="BC126" s="99" t="s">
        <v>28</v>
      </c>
      <c r="BD126" s="100">
        <v>648</v>
      </c>
      <c r="BE126" s="100">
        <v>830</v>
      </c>
      <c r="BF126" s="100">
        <v>744</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5"/>
      <c r="D127" s="105"/>
      <c r="E127" s="106"/>
      <c r="F127" s="96"/>
      <c r="G127" s="96"/>
      <c r="H127" s="96"/>
      <c r="I127" s="98"/>
      <c r="J127" s="96"/>
      <c r="K127" s="96"/>
      <c r="L127" s="96"/>
      <c r="M127" s="96"/>
      <c r="N127" s="96"/>
      <c r="O127" s="105">
        <v>256</v>
      </c>
      <c r="P127" s="105">
        <v>266</v>
      </c>
      <c r="Q127" s="106">
        <v>0.9534611569</v>
      </c>
      <c r="R127" s="96">
        <v>0.84252536820000001</v>
      </c>
      <c r="S127" s="96">
        <v>1.0790039230999999</v>
      </c>
      <c r="T127" s="96">
        <v>8.2191601200000006E-2</v>
      </c>
      <c r="U127" s="98">
        <v>0.962406015</v>
      </c>
      <c r="V127" s="96">
        <v>0.85144820099999996</v>
      </c>
      <c r="W127" s="96">
        <v>1.0878234713999999</v>
      </c>
      <c r="X127" s="96">
        <v>1.1159359497000001</v>
      </c>
      <c r="Y127" s="96">
        <v>0.98609611949999998</v>
      </c>
      <c r="Z127" s="96">
        <v>1.2628718632</v>
      </c>
      <c r="AA127" s="105"/>
      <c r="AB127" s="105"/>
      <c r="AC127" s="106"/>
      <c r="AD127" s="96"/>
      <c r="AE127" s="96"/>
      <c r="AF127" s="96"/>
      <c r="AG127" s="98"/>
      <c r="AH127" s="96"/>
      <c r="AI127" s="96"/>
      <c r="AJ127" s="96"/>
      <c r="AK127" s="96"/>
      <c r="AL127" s="96"/>
      <c r="AM127" s="96">
        <v>0.57031356909999997</v>
      </c>
      <c r="AN127" s="96">
        <v>0.950974659</v>
      </c>
      <c r="AO127" s="96">
        <v>0.79943537760000005</v>
      </c>
      <c r="AP127" s="96">
        <v>1.1312394063</v>
      </c>
      <c r="AQ127" s="96">
        <v>0.66865730909999999</v>
      </c>
      <c r="AR127" s="96">
        <v>1.0385951334000001</v>
      </c>
      <c r="AS127" s="96">
        <v>0.87323556690000004</v>
      </c>
      <c r="AT127" s="96">
        <v>1.2352678843</v>
      </c>
      <c r="AU127" s="95" t="s">
        <v>28</v>
      </c>
      <c r="AV127" s="95" t="s">
        <v>28</v>
      </c>
      <c r="AW127" s="95" t="s">
        <v>28</v>
      </c>
      <c r="AX127" s="95" t="s">
        <v>28</v>
      </c>
      <c r="AY127" s="95" t="s">
        <v>28</v>
      </c>
      <c r="AZ127" s="95" t="s">
        <v>428</v>
      </c>
      <c r="BA127" s="95" t="s">
        <v>28</v>
      </c>
      <c r="BB127" s="95" t="s">
        <v>428</v>
      </c>
      <c r="BC127" s="107" t="s">
        <v>443</v>
      </c>
      <c r="BD127" s="108"/>
      <c r="BE127" s="108">
        <v>256</v>
      </c>
      <c r="BF127" s="108"/>
      <c r="BQ127" s="46"/>
    </row>
    <row r="128" spans="1:93" x14ac:dyDescent="0.3">
      <c r="A128" s="9"/>
      <c r="B128" t="s">
        <v>54</v>
      </c>
      <c r="C128" s="95">
        <v>565</v>
      </c>
      <c r="D128" s="105">
        <v>602</v>
      </c>
      <c r="E128" s="106">
        <v>0.93443000809999999</v>
      </c>
      <c r="F128" s="96">
        <v>0.85890719069999999</v>
      </c>
      <c r="G128" s="96">
        <v>1.0165934685</v>
      </c>
      <c r="H128" s="96">
        <v>1.8734928000000001E-2</v>
      </c>
      <c r="I128" s="98">
        <v>0.93853820600000004</v>
      </c>
      <c r="J128" s="96">
        <v>0.8642544781</v>
      </c>
      <c r="K128" s="96">
        <v>1.019206711</v>
      </c>
      <c r="L128" s="96">
        <v>1.1063648409</v>
      </c>
      <c r="M128" s="96">
        <v>1.0169458484</v>
      </c>
      <c r="N128" s="96">
        <v>1.2036463526000001</v>
      </c>
      <c r="O128" s="105">
        <v>535</v>
      </c>
      <c r="P128" s="105">
        <v>576</v>
      </c>
      <c r="Q128" s="106">
        <v>0.9235083556</v>
      </c>
      <c r="R128" s="96">
        <v>0.84705048039999997</v>
      </c>
      <c r="S128" s="96">
        <v>1.0068675984</v>
      </c>
      <c r="T128" s="96">
        <v>7.7748777800000002E-2</v>
      </c>
      <c r="U128" s="98">
        <v>0.92881944439999997</v>
      </c>
      <c r="V128" s="96">
        <v>0.85335678670000004</v>
      </c>
      <c r="W128" s="96">
        <v>1.0109552931000001</v>
      </c>
      <c r="X128" s="96">
        <v>1.0808790336</v>
      </c>
      <c r="Y128" s="96">
        <v>0.99139233459999998</v>
      </c>
      <c r="Z128" s="96">
        <v>1.1784431296</v>
      </c>
      <c r="AA128" s="105">
        <v>525</v>
      </c>
      <c r="AB128" s="105">
        <v>567</v>
      </c>
      <c r="AC128" s="106">
        <v>0.9169197523</v>
      </c>
      <c r="AD128" s="96">
        <v>0.84016494779999995</v>
      </c>
      <c r="AE128" s="96">
        <v>1.0006866323000001</v>
      </c>
      <c r="AF128" s="96">
        <v>2.4160886999999999E-2</v>
      </c>
      <c r="AG128" s="98">
        <v>0.9259259259</v>
      </c>
      <c r="AH128" s="96">
        <v>0.85001534030000003</v>
      </c>
      <c r="AI128" s="96">
        <v>1.0086157034000001</v>
      </c>
      <c r="AJ128" s="96">
        <v>1.1057920370000001</v>
      </c>
      <c r="AK128" s="96">
        <v>1.0132268464</v>
      </c>
      <c r="AL128" s="96">
        <v>1.2068136897999999</v>
      </c>
      <c r="AM128" s="96">
        <v>0.90722270469999999</v>
      </c>
      <c r="AN128" s="96">
        <v>0.99286568090000005</v>
      </c>
      <c r="AO128" s="96">
        <v>0.88022993549999995</v>
      </c>
      <c r="AP128" s="96">
        <v>1.1199144911000001</v>
      </c>
      <c r="AQ128" s="96">
        <v>0.84547712139999998</v>
      </c>
      <c r="AR128" s="96">
        <v>0.98831196300000002</v>
      </c>
      <c r="AS128" s="96">
        <v>0.87810280039999999</v>
      </c>
      <c r="AT128" s="96">
        <v>1.1123532868999999</v>
      </c>
      <c r="AU128" s="95" t="s">
        <v>28</v>
      </c>
      <c r="AV128" s="95" t="s">
        <v>28</v>
      </c>
      <c r="AW128" s="95" t="s">
        <v>28</v>
      </c>
      <c r="AX128" s="95" t="s">
        <v>28</v>
      </c>
      <c r="AY128" s="95" t="s">
        <v>28</v>
      </c>
      <c r="AZ128" s="95" t="s">
        <v>28</v>
      </c>
      <c r="BA128" s="95" t="s">
        <v>28</v>
      </c>
      <c r="BB128" s="95" t="s">
        <v>28</v>
      </c>
      <c r="BC128" s="107" t="s">
        <v>28</v>
      </c>
      <c r="BD128" s="108">
        <v>565</v>
      </c>
      <c r="BE128" s="108">
        <v>535</v>
      </c>
      <c r="BF128" s="108">
        <v>525</v>
      </c>
      <c r="BQ128" s="46"/>
    </row>
    <row r="129" spans="1:104" x14ac:dyDescent="0.3">
      <c r="A129" s="9"/>
      <c r="B129" t="s">
        <v>53</v>
      </c>
      <c r="C129" s="95">
        <v>606</v>
      </c>
      <c r="D129" s="105">
        <v>670</v>
      </c>
      <c r="E129" s="106">
        <v>0.90169946300000003</v>
      </c>
      <c r="F129" s="96">
        <v>0.83113431130000004</v>
      </c>
      <c r="G129" s="96">
        <v>0.97825575300000001</v>
      </c>
      <c r="H129" s="96">
        <v>0.1155891483</v>
      </c>
      <c r="I129" s="98">
        <v>0.90447761189999998</v>
      </c>
      <c r="J129" s="96">
        <v>0.83525699689999999</v>
      </c>
      <c r="K129" s="96">
        <v>0.97943477700000003</v>
      </c>
      <c r="L129" s="96">
        <v>1.0676118856000001</v>
      </c>
      <c r="M129" s="96">
        <v>0.98406276780000002</v>
      </c>
      <c r="N129" s="96">
        <v>1.1582545093000001</v>
      </c>
      <c r="O129" s="105">
        <v>681</v>
      </c>
      <c r="P129" s="105">
        <v>724</v>
      </c>
      <c r="Q129" s="106">
        <v>0.93449007129999995</v>
      </c>
      <c r="R129" s="96">
        <v>0.86523318760000001</v>
      </c>
      <c r="S129" s="96">
        <v>1.0092905657</v>
      </c>
      <c r="T129" s="96">
        <v>2.2576848E-2</v>
      </c>
      <c r="U129" s="98">
        <v>0.94060773480000004</v>
      </c>
      <c r="V129" s="96">
        <v>0.87255021870000005</v>
      </c>
      <c r="W129" s="96">
        <v>1.0139736279</v>
      </c>
      <c r="X129" s="96">
        <v>1.0937320913999999</v>
      </c>
      <c r="Y129" s="96">
        <v>1.0126734707</v>
      </c>
      <c r="Z129" s="96">
        <v>1.1812789831999999</v>
      </c>
      <c r="AA129" s="105">
        <v>507</v>
      </c>
      <c r="AB129" s="105">
        <v>568</v>
      </c>
      <c r="AC129" s="106">
        <v>0.88369015480000002</v>
      </c>
      <c r="AD129" s="96">
        <v>0.80852299490000001</v>
      </c>
      <c r="AE129" s="96">
        <v>0.96584549190000002</v>
      </c>
      <c r="AF129" s="96">
        <v>0.16053118650000001</v>
      </c>
      <c r="AG129" s="98">
        <v>0.89260563380000002</v>
      </c>
      <c r="AH129" s="96">
        <v>0.81819427420000002</v>
      </c>
      <c r="AI129" s="96">
        <v>0.97378439650000004</v>
      </c>
      <c r="AJ129" s="96">
        <v>1.0657176202</v>
      </c>
      <c r="AK129" s="96">
        <v>0.97506710620000003</v>
      </c>
      <c r="AL129" s="96">
        <v>1.1647957754</v>
      </c>
      <c r="AM129" s="96">
        <v>0.34069808620000003</v>
      </c>
      <c r="AN129" s="96">
        <v>0.94563889109999999</v>
      </c>
      <c r="AO129" s="96">
        <v>0.84292753980000001</v>
      </c>
      <c r="AP129" s="96">
        <v>1.0608656974999999</v>
      </c>
      <c r="AQ129" s="96">
        <v>0.52242049310000005</v>
      </c>
      <c r="AR129" s="96">
        <v>1.0363653408</v>
      </c>
      <c r="AS129" s="96">
        <v>0.92891770279999997</v>
      </c>
      <c r="AT129" s="96">
        <v>1.1562414156</v>
      </c>
      <c r="AU129" s="95" t="s">
        <v>28</v>
      </c>
      <c r="AV129" s="95" t="s">
        <v>28</v>
      </c>
      <c r="AW129" s="95" t="s">
        <v>28</v>
      </c>
      <c r="AX129" s="95" t="s">
        <v>28</v>
      </c>
      <c r="AY129" s="95" t="s">
        <v>28</v>
      </c>
      <c r="AZ129" s="95" t="s">
        <v>28</v>
      </c>
      <c r="BA129" s="95" t="s">
        <v>28</v>
      </c>
      <c r="BB129" s="95" t="s">
        <v>28</v>
      </c>
      <c r="BC129" s="107" t="s">
        <v>28</v>
      </c>
      <c r="BD129" s="108">
        <v>606</v>
      </c>
      <c r="BE129" s="108">
        <v>681</v>
      </c>
      <c r="BF129" s="108">
        <v>507</v>
      </c>
      <c r="BQ129" s="46"/>
    </row>
    <row r="130" spans="1:104" x14ac:dyDescent="0.3">
      <c r="A130" s="9"/>
      <c r="B130" t="s">
        <v>55</v>
      </c>
      <c r="C130" s="95">
        <v>355</v>
      </c>
      <c r="D130" s="105">
        <v>402</v>
      </c>
      <c r="E130" s="106">
        <v>0.88360261929999995</v>
      </c>
      <c r="F130" s="96">
        <v>0.79516860519999999</v>
      </c>
      <c r="G130" s="96">
        <v>0.98187174860000004</v>
      </c>
      <c r="H130" s="96">
        <v>0.4013738785</v>
      </c>
      <c r="I130" s="98">
        <v>0.88308457709999999</v>
      </c>
      <c r="J130" s="96">
        <v>0.79583899069999997</v>
      </c>
      <c r="K130" s="96">
        <v>0.97989465129999997</v>
      </c>
      <c r="L130" s="96">
        <v>1.0461852281999999</v>
      </c>
      <c r="M130" s="96">
        <v>0.94147938279999999</v>
      </c>
      <c r="N130" s="96">
        <v>1.1625358469</v>
      </c>
      <c r="O130" s="105">
        <v>369</v>
      </c>
      <c r="P130" s="105">
        <v>408</v>
      </c>
      <c r="Q130" s="106">
        <v>0.90342762160000001</v>
      </c>
      <c r="R130" s="96">
        <v>0.81466441970000003</v>
      </c>
      <c r="S130" s="96">
        <v>1.0018621749000001</v>
      </c>
      <c r="T130" s="96">
        <v>0.29036478459999998</v>
      </c>
      <c r="U130" s="98">
        <v>0.90441176469999995</v>
      </c>
      <c r="V130" s="96">
        <v>0.81668470230000001</v>
      </c>
      <c r="W130" s="96">
        <v>1.0015623384000001</v>
      </c>
      <c r="X130" s="96">
        <v>1.0573764369</v>
      </c>
      <c r="Y130" s="96">
        <v>0.95348751899999995</v>
      </c>
      <c r="Z130" s="96">
        <v>1.1725847556</v>
      </c>
      <c r="AA130" s="105">
        <v>369</v>
      </c>
      <c r="AB130" s="105">
        <v>411</v>
      </c>
      <c r="AC130" s="106">
        <v>0.89050949670000001</v>
      </c>
      <c r="AD130" s="96">
        <v>0.80286734189999998</v>
      </c>
      <c r="AE130" s="96">
        <v>0.98771879529999995</v>
      </c>
      <c r="AF130" s="96">
        <v>0.17717217860000001</v>
      </c>
      <c r="AG130" s="98">
        <v>0.89781021900000002</v>
      </c>
      <c r="AH130" s="96">
        <v>0.81072350010000005</v>
      </c>
      <c r="AI130" s="96">
        <v>0.99425166440000001</v>
      </c>
      <c r="AJ130" s="96">
        <v>1.0739416485</v>
      </c>
      <c r="AK130" s="96">
        <v>0.96824646999999997</v>
      </c>
      <c r="AL130" s="96">
        <v>1.1911746647999999</v>
      </c>
      <c r="AM130" s="96">
        <v>0.84490866639999995</v>
      </c>
      <c r="AN130" s="96">
        <v>0.98570098530000005</v>
      </c>
      <c r="AO130" s="96">
        <v>0.85325002979999998</v>
      </c>
      <c r="AP130" s="96">
        <v>1.1387124505999999</v>
      </c>
      <c r="AQ130" s="96">
        <v>0.76536375599999995</v>
      </c>
      <c r="AR130" s="96">
        <v>1.022436559</v>
      </c>
      <c r="AS130" s="96">
        <v>0.88379558339999997</v>
      </c>
      <c r="AT130" s="96">
        <v>1.1828261385000001</v>
      </c>
      <c r="AU130" s="95" t="s">
        <v>28</v>
      </c>
      <c r="AV130" s="95" t="s">
        <v>28</v>
      </c>
      <c r="AW130" s="95" t="s">
        <v>28</v>
      </c>
      <c r="AX130" s="95" t="s">
        <v>28</v>
      </c>
      <c r="AY130" s="95" t="s">
        <v>28</v>
      </c>
      <c r="AZ130" s="95" t="s">
        <v>28</v>
      </c>
      <c r="BA130" s="95" t="s">
        <v>28</v>
      </c>
      <c r="BB130" s="95" t="s">
        <v>28</v>
      </c>
      <c r="BC130" s="107" t="s">
        <v>28</v>
      </c>
      <c r="BD130" s="108">
        <v>355</v>
      </c>
      <c r="BE130" s="108">
        <v>369</v>
      </c>
      <c r="BF130" s="108">
        <v>369</v>
      </c>
    </row>
    <row r="131" spans="1:104" x14ac:dyDescent="0.3">
      <c r="A131" s="9"/>
      <c r="B131" t="s">
        <v>59</v>
      </c>
      <c r="C131" s="95">
        <v>667</v>
      </c>
      <c r="D131" s="105">
        <v>762</v>
      </c>
      <c r="E131" s="106">
        <v>0.8764956009</v>
      </c>
      <c r="F131" s="96">
        <v>0.81086624230000004</v>
      </c>
      <c r="G131" s="96">
        <v>0.94743682539999996</v>
      </c>
      <c r="H131" s="96">
        <v>0.35048185929999998</v>
      </c>
      <c r="I131" s="98">
        <v>0.87532808399999995</v>
      </c>
      <c r="J131" s="96">
        <v>0.8113574106</v>
      </c>
      <c r="K131" s="96">
        <v>0.94434246190000004</v>
      </c>
      <c r="L131" s="96">
        <v>1.0377705207000001</v>
      </c>
      <c r="M131" s="96">
        <v>0.96006538029999999</v>
      </c>
      <c r="N131" s="96">
        <v>1.1217649085000001</v>
      </c>
      <c r="O131" s="105">
        <v>789</v>
      </c>
      <c r="P131" s="105">
        <v>876</v>
      </c>
      <c r="Q131" s="106">
        <v>0.89465671069999997</v>
      </c>
      <c r="R131" s="96">
        <v>0.83265795099999995</v>
      </c>
      <c r="S131" s="96">
        <v>0.96127182730000005</v>
      </c>
      <c r="T131" s="96">
        <v>0.2089931206</v>
      </c>
      <c r="U131" s="98">
        <v>0.90068493149999995</v>
      </c>
      <c r="V131" s="96">
        <v>0.83998072349999997</v>
      </c>
      <c r="W131" s="96">
        <v>0.96577614599999995</v>
      </c>
      <c r="X131" s="96">
        <v>1.0471109167999999</v>
      </c>
      <c r="Y131" s="96">
        <v>0.97454724250000002</v>
      </c>
      <c r="Z131" s="96">
        <v>1.1250775993</v>
      </c>
      <c r="AA131" s="105">
        <v>724</v>
      </c>
      <c r="AB131" s="105">
        <v>873</v>
      </c>
      <c r="AC131" s="106">
        <v>0.82202055009999997</v>
      </c>
      <c r="AD131" s="96">
        <v>0.76259681059999995</v>
      </c>
      <c r="AE131" s="96">
        <v>0.88607475840000005</v>
      </c>
      <c r="AF131" s="96">
        <v>0.82037980420000001</v>
      </c>
      <c r="AG131" s="98">
        <v>0.82932416949999999</v>
      </c>
      <c r="AH131" s="96">
        <v>0.77106264950000003</v>
      </c>
      <c r="AI131" s="96">
        <v>0.89198793200000004</v>
      </c>
      <c r="AJ131" s="96">
        <v>0.99134496360000002</v>
      </c>
      <c r="AK131" s="96">
        <v>0.9196807883</v>
      </c>
      <c r="AL131" s="96">
        <v>1.0685934179000001</v>
      </c>
      <c r="AM131" s="96">
        <v>9.9922819900000001E-2</v>
      </c>
      <c r="AN131" s="96">
        <v>0.91881113749999999</v>
      </c>
      <c r="AO131" s="96">
        <v>0.83064909220000005</v>
      </c>
      <c r="AP131" s="96">
        <v>1.0163303786</v>
      </c>
      <c r="AQ131" s="96">
        <v>0.69664146280000006</v>
      </c>
      <c r="AR131" s="96">
        <v>1.0207201379999999</v>
      </c>
      <c r="AS131" s="96">
        <v>0.92072391529999997</v>
      </c>
      <c r="AT131" s="96">
        <v>1.1315765593</v>
      </c>
      <c r="AU131" s="95" t="s">
        <v>28</v>
      </c>
      <c r="AV131" s="95" t="s">
        <v>28</v>
      </c>
      <c r="AW131" s="95" t="s">
        <v>28</v>
      </c>
      <c r="AX131" s="95" t="s">
        <v>28</v>
      </c>
      <c r="AY131" s="95" t="s">
        <v>28</v>
      </c>
      <c r="AZ131" s="95" t="s">
        <v>28</v>
      </c>
      <c r="BA131" s="95" t="s">
        <v>28</v>
      </c>
      <c r="BB131" s="95" t="s">
        <v>28</v>
      </c>
      <c r="BC131" s="107" t="s">
        <v>28</v>
      </c>
      <c r="BD131" s="108">
        <v>667</v>
      </c>
      <c r="BE131" s="108">
        <v>789</v>
      </c>
      <c r="BF131" s="108">
        <v>724</v>
      </c>
      <c r="BQ131" s="46"/>
    </row>
    <row r="132" spans="1:104" x14ac:dyDescent="0.3">
      <c r="A132" s="9"/>
      <c r="B132" t="s">
        <v>56</v>
      </c>
      <c r="C132" s="95">
        <v>539</v>
      </c>
      <c r="D132" s="105">
        <v>571</v>
      </c>
      <c r="E132" s="106">
        <v>0.93894682689999998</v>
      </c>
      <c r="F132" s="96">
        <v>0.86139536500000002</v>
      </c>
      <c r="G132" s="96">
        <v>1.0234802503</v>
      </c>
      <c r="H132" s="96">
        <v>1.6049590200000002E-2</v>
      </c>
      <c r="I132" s="98">
        <v>0.94395796850000002</v>
      </c>
      <c r="J132" s="96">
        <v>0.86753860739999999</v>
      </c>
      <c r="K132" s="96">
        <v>1.0271089248</v>
      </c>
      <c r="L132" s="96">
        <v>1.1117127529999999</v>
      </c>
      <c r="M132" s="96">
        <v>1.0198918459999999</v>
      </c>
      <c r="N132" s="96">
        <v>1.2118003000999999</v>
      </c>
      <c r="O132" s="105">
        <v>562</v>
      </c>
      <c r="P132" s="105">
        <v>594</v>
      </c>
      <c r="Q132" s="106">
        <v>0.93803933750000001</v>
      </c>
      <c r="R132" s="96">
        <v>0.86209829169999996</v>
      </c>
      <c r="S132" s="96">
        <v>1.0206699249</v>
      </c>
      <c r="T132" s="96">
        <v>3.0152988499999998E-2</v>
      </c>
      <c r="U132" s="98">
        <v>0.94612794609999995</v>
      </c>
      <c r="V132" s="96">
        <v>0.87105203679999998</v>
      </c>
      <c r="W132" s="96">
        <v>1.0276746425000001</v>
      </c>
      <c r="X132" s="96">
        <v>1.0978861712000001</v>
      </c>
      <c r="Y132" s="96">
        <v>1.0090043719999999</v>
      </c>
      <c r="Z132" s="96">
        <v>1.1945974451000001</v>
      </c>
      <c r="AA132" s="105">
        <v>425</v>
      </c>
      <c r="AB132" s="105">
        <v>478</v>
      </c>
      <c r="AC132" s="106">
        <v>0.87786875080000004</v>
      </c>
      <c r="AD132" s="96">
        <v>0.79688065789999996</v>
      </c>
      <c r="AE132" s="96">
        <v>0.9670877766</v>
      </c>
      <c r="AF132" s="96">
        <v>0.2480928916</v>
      </c>
      <c r="AG132" s="98">
        <v>0.8891213389</v>
      </c>
      <c r="AH132" s="96">
        <v>0.80848449180000004</v>
      </c>
      <c r="AI132" s="96">
        <v>0.97780076589999998</v>
      </c>
      <c r="AJ132" s="96">
        <v>1.0586970907</v>
      </c>
      <c r="AK132" s="96">
        <v>0.96102661519999999</v>
      </c>
      <c r="AL132" s="96">
        <v>1.166293953</v>
      </c>
      <c r="AM132" s="96">
        <v>0.30242953179999998</v>
      </c>
      <c r="AN132" s="96">
        <v>0.93585494309999995</v>
      </c>
      <c r="AO132" s="96">
        <v>0.82506401640000004</v>
      </c>
      <c r="AP132" s="96">
        <v>1.0615230542</v>
      </c>
      <c r="AQ132" s="96">
        <v>0.98720352430000002</v>
      </c>
      <c r="AR132" s="96">
        <v>0.99903350280000003</v>
      </c>
      <c r="AS132" s="96">
        <v>0.88769044750000003</v>
      </c>
      <c r="AT132" s="96">
        <v>1.1243423229</v>
      </c>
      <c r="AU132" s="95" t="s">
        <v>28</v>
      </c>
      <c r="AV132" s="95" t="s">
        <v>28</v>
      </c>
      <c r="AW132" s="95" t="s">
        <v>28</v>
      </c>
      <c r="AX132" s="95" t="s">
        <v>28</v>
      </c>
      <c r="AY132" s="95" t="s">
        <v>28</v>
      </c>
      <c r="AZ132" s="95" t="s">
        <v>28</v>
      </c>
      <c r="BA132" s="95" t="s">
        <v>28</v>
      </c>
      <c r="BB132" s="95" t="s">
        <v>28</v>
      </c>
      <c r="BC132" s="107" t="s">
        <v>28</v>
      </c>
      <c r="BD132" s="108">
        <v>539</v>
      </c>
      <c r="BE132" s="108">
        <v>562</v>
      </c>
      <c r="BF132" s="108">
        <v>425</v>
      </c>
      <c r="BQ132" s="46"/>
      <c r="CC132" s="4"/>
    </row>
    <row r="133" spans="1:104" x14ac:dyDescent="0.3">
      <c r="A133" s="9"/>
      <c r="B133" t="s">
        <v>57</v>
      </c>
      <c r="C133" s="95">
        <v>917</v>
      </c>
      <c r="D133" s="105">
        <v>1066</v>
      </c>
      <c r="E133" s="106">
        <v>0.86616876070000004</v>
      </c>
      <c r="F133" s="96">
        <v>0.81006551270000005</v>
      </c>
      <c r="G133" s="96">
        <v>0.92615758879999999</v>
      </c>
      <c r="H133" s="96">
        <v>0.46037110790000002</v>
      </c>
      <c r="I133" s="98">
        <v>0.8602251407</v>
      </c>
      <c r="J133" s="96">
        <v>0.80631173330000006</v>
      </c>
      <c r="K133" s="96">
        <v>0.91774342630000005</v>
      </c>
      <c r="L133" s="96">
        <v>1.0255435449999999</v>
      </c>
      <c r="M133" s="96">
        <v>0.9591173167</v>
      </c>
      <c r="N133" s="96">
        <v>1.0965702989999999</v>
      </c>
      <c r="O133" s="105">
        <v>1019</v>
      </c>
      <c r="P133" s="105">
        <v>1141</v>
      </c>
      <c r="Q133" s="106">
        <v>0.89096977870000005</v>
      </c>
      <c r="R133" s="96">
        <v>0.83599827309999997</v>
      </c>
      <c r="S133" s="96">
        <v>0.94955596460000002</v>
      </c>
      <c r="T133" s="96">
        <v>0.19715671009999999</v>
      </c>
      <c r="U133" s="98">
        <v>0.89307624890000004</v>
      </c>
      <c r="V133" s="96">
        <v>0.83989174170000003</v>
      </c>
      <c r="W133" s="96">
        <v>0.94962856139999996</v>
      </c>
      <c r="X133" s="96">
        <v>1.0427957122</v>
      </c>
      <c r="Y133" s="96">
        <v>0.97845677310000001</v>
      </c>
      <c r="Z133" s="96">
        <v>1.1113652919999999</v>
      </c>
      <c r="AA133" s="105">
        <v>800</v>
      </c>
      <c r="AB133" s="105">
        <v>917</v>
      </c>
      <c r="AC133" s="106">
        <v>0.86657865099999998</v>
      </c>
      <c r="AD133" s="96">
        <v>0.80670957080000005</v>
      </c>
      <c r="AE133" s="96">
        <v>0.93089085039999997</v>
      </c>
      <c r="AF133" s="96">
        <v>0.22734582480000001</v>
      </c>
      <c r="AG133" s="98">
        <v>0.87241003269999995</v>
      </c>
      <c r="AH133" s="96">
        <v>0.81400323740000002</v>
      </c>
      <c r="AI133" s="96">
        <v>0.93500766359999998</v>
      </c>
      <c r="AJ133" s="96">
        <v>1.0450813927</v>
      </c>
      <c r="AK133" s="96">
        <v>0.97288014280000001</v>
      </c>
      <c r="AL133" s="96">
        <v>1.1226409803999999</v>
      </c>
      <c r="AM133" s="96">
        <v>0.55681955859999999</v>
      </c>
      <c r="AN133" s="96">
        <v>0.97262406840000004</v>
      </c>
      <c r="AO133" s="96">
        <v>0.88661116070000001</v>
      </c>
      <c r="AP133" s="96">
        <v>1.0669813559000001</v>
      </c>
      <c r="AQ133" s="96">
        <v>0.53520284340000002</v>
      </c>
      <c r="AR133" s="96">
        <v>1.0286330091</v>
      </c>
      <c r="AS133" s="96">
        <v>0.94082212480000005</v>
      </c>
      <c r="AT133" s="96">
        <v>1.1246396525</v>
      </c>
      <c r="AU133" s="95" t="s">
        <v>28</v>
      </c>
      <c r="AV133" s="95" t="s">
        <v>28</v>
      </c>
      <c r="AW133" s="95" t="s">
        <v>28</v>
      </c>
      <c r="AX133" s="95" t="s">
        <v>28</v>
      </c>
      <c r="AY133" s="95" t="s">
        <v>28</v>
      </c>
      <c r="AZ133" s="95" t="s">
        <v>28</v>
      </c>
      <c r="BA133" s="95" t="s">
        <v>28</v>
      </c>
      <c r="BB133" s="95" t="s">
        <v>28</v>
      </c>
      <c r="BC133" s="107" t="s">
        <v>28</v>
      </c>
      <c r="BD133" s="108">
        <v>917</v>
      </c>
      <c r="BE133" s="108">
        <v>1019</v>
      </c>
      <c r="BF133" s="108">
        <v>800</v>
      </c>
    </row>
    <row r="134" spans="1:104" x14ac:dyDescent="0.3">
      <c r="A134" s="9"/>
      <c r="B134" t="s">
        <v>60</v>
      </c>
      <c r="C134" s="95">
        <v>332</v>
      </c>
      <c r="D134" s="105">
        <v>423</v>
      </c>
      <c r="E134" s="106">
        <v>0.79240472549999996</v>
      </c>
      <c r="F134" s="96">
        <v>0.71062228000000005</v>
      </c>
      <c r="G134" s="96">
        <v>0.88359915909999998</v>
      </c>
      <c r="H134" s="96">
        <v>0.25110995310000001</v>
      </c>
      <c r="I134" s="98">
        <v>0.7848699764</v>
      </c>
      <c r="J134" s="96">
        <v>0.70482607529999997</v>
      </c>
      <c r="K134" s="96">
        <v>0.87400410029999998</v>
      </c>
      <c r="L134" s="96">
        <v>0.9382069502</v>
      </c>
      <c r="M134" s="96">
        <v>0.84137656000000005</v>
      </c>
      <c r="N134" s="96">
        <v>1.0461811313</v>
      </c>
      <c r="O134" s="105">
        <v>353</v>
      </c>
      <c r="P134" s="105">
        <v>427</v>
      </c>
      <c r="Q134" s="106">
        <v>0.82764137120000003</v>
      </c>
      <c r="R134" s="96">
        <v>0.74464250620000005</v>
      </c>
      <c r="S134" s="96">
        <v>0.91989140250000001</v>
      </c>
      <c r="T134" s="96">
        <v>0.55501459369999995</v>
      </c>
      <c r="U134" s="98">
        <v>0.82669789230000001</v>
      </c>
      <c r="V134" s="96">
        <v>0.74480390259999996</v>
      </c>
      <c r="W134" s="96">
        <v>0.91759643410000002</v>
      </c>
      <c r="X134" s="96">
        <v>0.96867581120000001</v>
      </c>
      <c r="Y134" s="96">
        <v>0.87153350330000001</v>
      </c>
      <c r="Z134" s="96">
        <v>1.0766457327000001</v>
      </c>
      <c r="AA134" s="105">
        <v>310</v>
      </c>
      <c r="AB134" s="105">
        <v>405</v>
      </c>
      <c r="AC134" s="106">
        <v>0.76160806449999996</v>
      </c>
      <c r="AD134" s="96">
        <v>0.68039578030000003</v>
      </c>
      <c r="AE134" s="96">
        <v>0.85251387599999995</v>
      </c>
      <c r="AF134" s="96">
        <v>0.1394255784</v>
      </c>
      <c r="AG134" s="98">
        <v>0.76543209879999996</v>
      </c>
      <c r="AH134" s="96">
        <v>0.68479672020000004</v>
      </c>
      <c r="AI134" s="96">
        <v>0.85556235970000005</v>
      </c>
      <c r="AJ134" s="96">
        <v>0.9184883747</v>
      </c>
      <c r="AK134" s="96">
        <v>0.82054752769999995</v>
      </c>
      <c r="AL134" s="96">
        <v>1.0281194762999999</v>
      </c>
      <c r="AM134" s="96">
        <v>0.28543421410000003</v>
      </c>
      <c r="AN134" s="96">
        <v>0.92021507260000002</v>
      </c>
      <c r="AO134" s="96">
        <v>0.79000881109999999</v>
      </c>
      <c r="AP134" s="96">
        <v>1.0718814371000001</v>
      </c>
      <c r="AQ134" s="96">
        <v>0.56931958660000004</v>
      </c>
      <c r="AR134" s="96">
        <v>1.0444679904</v>
      </c>
      <c r="AS134" s="96">
        <v>0.89911565550000005</v>
      </c>
      <c r="AT134" s="96">
        <v>1.2133181934999999</v>
      </c>
      <c r="AU134" s="95" t="s">
        <v>28</v>
      </c>
      <c r="AV134" s="95" t="s">
        <v>28</v>
      </c>
      <c r="AW134" s="95" t="s">
        <v>28</v>
      </c>
      <c r="AX134" s="95" t="s">
        <v>28</v>
      </c>
      <c r="AY134" s="95" t="s">
        <v>28</v>
      </c>
      <c r="AZ134" s="95" t="s">
        <v>28</v>
      </c>
      <c r="BA134" s="95" t="s">
        <v>28</v>
      </c>
      <c r="BB134" s="95" t="s">
        <v>28</v>
      </c>
      <c r="BC134" s="107" t="s">
        <v>28</v>
      </c>
      <c r="BD134" s="108">
        <v>332</v>
      </c>
      <c r="BE134" s="108">
        <v>353</v>
      </c>
      <c r="BF134" s="108">
        <v>310</v>
      </c>
    </row>
    <row r="135" spans="1:104" x14ac:dyDescent="0.3">
      <c r="A135" s="9"/>
      <c r="B135" t="s">
        <v>58</v>
      </c>
      <c r="C135" s="95">
        <v>521</v>
      </c>
      <c r="D135" s="105">
        <v>566</v>
      </c>
      <c r="E135" s="106">
        <v>0.92052103200000002</v>
      </c>
      <c r="F135" s="96">
        <v>0.84332336389999996</v>
      </c>
      <c r="G135" s="96">
        <v>1.0047853606999999</v>
      </c>
      <c r="H135" s="96">
        <v>5.4072825400000003E-2</v>
      </c>
      <c r="I135" s="98">
        <v>0.92049469959999997</v>
      </c>
      <c r="J135" s="96">
        <v>0.84475248000000003</v>
      </c>
      <c r="K135" s="96">
        <v>1.0030281203</v>
      </c>
      <c r="L135" s="96">
        <v>1.0898966175</v>
      </c>
      <c r="M135" s="96">
        <v>0.99849460229999998</v>
      </c>
      <c r="N135" s="96">
        <v>1.1896655566000001</v>
      </c>
      <c r="O135" s="105">
        <v>505</v>
      </c>
      <c r="P135" s="105">
        <v>573</v>
      </c>
      <c r="Q135" s="106">
        <v>0.88094309640000001</v>
      </c>
      <c r="R135" s="96">
        <v>0.80605926589999999</v>
      </c>
      <c r="S135" s="96">
        <v>0.96278372069999996</v>
      </c>
      <c r="T135" s="96">
        <v>0.4997696076</v>
      </c>
      <c r="U135" s="98">
        <v>0.88132635250000002</v>
      </c>
      <c r="V135" s="96">
        <v>0.80771618359999997</v>
      </c>
      <c r="W135" s="96">
        <v>0.96164488889999999</v>
      </c>
      <c r="X135" s="96">
        <v>1.0310604305</v>
      </c>
      <c r="Y135" s="96">
        <v>0.94341600169999995</v>
      </c>
      <c r="Z135" s="96">
        <v>1.1268471273</v>
      </c>
      <c r="AA135" s="105">
        <v>427</v>
      </c>
      <c r="AB135" s="105">
        <v>493</v>
      </c>
      <c r="AC135" s="106">
        <v>0.8593183633</v>
      </c>
      <c r="AD135" s="96">
        <v>0.78023714529999999</v>
      </c>
      <c r="AE135" s="96">
        <v>0.94641488669999996</v>
      </c>
      <c r="AF135" s="96">
        <v>0.46882344650000002</v>
      </c>
      <c r="AG135" s="98">
        <v>0.86612576060000002</v>
      </c>
      <c r="AH135" s="96">
        <v>0.78775002549999995</v>
      </c>
      <c r="AI135" s="96">
        <v>0.95229934490000001</v>
      </c>
      <c r="AJ135" s="96">
        <v>1.0363255900999999</v>
      </c>
      <c r="AK135" s="96">
        <v>0.94095477829999996</v>
      </c>
      <c r="AL135" s="96">
        <v>1.1413627449999999</v>
      </c>
      <c r="AM135" s="96">
        <v>0.70542394279999998</v>
      </c>
      <c r="AN135" s="96">
        <v>0.97545274689999995</v>
      </c>
      <c r="AO135" s="96">
        <v>0.85751341950000004</v>
      </c>
      <c r="AP135" s="96">
        <v>1.1096130274</v>
      </c>
      <c r="AQ135" s="96">
        <v>0.48159097989999999</v>
      </c>
      <c r="AR135" s="96">
        <v>0.95700485459999995</v>
      </c>
      <c r="AS135" s="96">
        <v>0.84675773139999999</v>
      </c>
      <c r="AT135" s="96">
        <v>1.0816060577</v>
      </c>
      <c r="AU135" s="95" t="s">
        <v>28</v>
      </c>
      <c r="AV135" s="95" t="s">
        <v>28</v>
      </c>
      <c r="AW135" s="95" t="s">
        <v>28</v>
      </c>
      <c r="AX135" s="95" t="s">
        <v>28</v>
      </c>
      <c r="AY135" s="95" t="s">
        <v>28</v>
      </c>
      <c r="AZ135" s="95" t="s">
        <v>28</v>
      </c>
      <c r="BA135" s="95" t="s">
        <v>28</v>
      </c>
      <c r="BB135" s="95" t="s">
        <v>28</v>
      </c>
      <c r="BC135" s="107" t="s">
        <v>28</v>
      </c>
      <c r="BD135" s="108">
        <v>521</v>
      </c>
      <c r="BE135" s="108">
        <v>505</v>
      </c>
      <c r="BF135" s="108">
        <v>427</v>
      </c>
    </row>
    <row r="136" spans="1:104" x14ac:dyDescent="0.3">
      <c r="A136" s="9"/>
      <c r="B136" t="s">
        <v>61</v>
      </c>
      <c r="C136" s="95">
        <v>846</v>
      </c>
      <c r="D136" s="105">
        <v>1046</v>
      </c>
      <c r="E136" s="106">
        <v>0.81955275900000002</v>
      </c>
      <c r="F136" s="96">
        <v>0.76449648670000003</v>
      </c>
      <c r="G136" s="96">
        <v>0.87857398490000005</v>
      </c>
      <c r="H136" s="96">
        <v>0.39627476859999999</v>
      </c>
      <c r="I136" s="98">
        <v>0.80879541109999997</v>
      </c>
      <c r="J136" s="96">
        <v>0.75609047439999999</v>
      </c>
      <c r="K136" s="96">
        <v>0.86517426050000001</v>
      </c>
      <c r="L136" s="96">
        <v>0.97035021340000005</v>
      </c>
      <c r="M136" s="96">
        <v>0.90516360399999996</v>
      </c>
      <c r="N136" s="96">
        <v>1.0402313267000001</v>
      </c>
      <c r="O136" s="105">
        <v>807</v>
      </c>
      <c r="P136" s="105">
        <v>961</v>
      </c>
      <c r="Q136" s="106">
        <v>0.84589107659999996</v>
      </c>
      <c r="R136" s="96">
        <v>0.78789268540000001</v>
      </c>
      <c r="S136" s="96">
        <v>0.90815884810000003</v>
      </c>
      <c r="T136" s="96">
        <v>0.78228460060000005</v>
      </c>
      <c r="U136" s="98">
        <v>0.83975026009999998</v>
      </c>
      <c r="V136" s="96">
        <v>0.78376602510000004</v>
      </c>
      <c r="W136" s="96">
        <v>0.89973343679999995</v>
      </c>
      <c r="X136" s="96">
        <v>0.9900353623</v>
      </c>
      <c r="Y136" s="96">
        <v>0.92215374029999997</v>
      </c>
      <c r="Z136" s="96">
        <v>1.0629138893000001</v>
      </c>
      <c r="AA136" s="105">
        <v>583</v>
      </c>
      <c r="AB136" s="105">
        <v>739</v>
      </c>
      <c r="AC136" s="106">
        <v>0.79175720169999997</v>
      </c>
      <c r="AD136" s="96">
        <v>0.72859894069999998</v>
      </c>
      <c r="AE136" s="96">
        <v>0.86039030719999998</v>
      </c>
      <c r="AF136" s="96">
        <v>0.27601171070000002</v>
      </c>
      <c r="AG136" s="98">
        <v>0.7889039242</v>
      </c>
      <c r="AH136" s="96">
        <v>0.72739607019999997</v>
      </c>
      <c r="AI136" s="96">
        <v>0.85561281830000002</v>
      </c>
      <c r="AJ136" s="96">
        <v>0.95484780069999997</v>
      </c>
      <c r="AK136" s="96">
        <v>0.87867984610000005</v>
      </c>
      <c r="AL136" s="96">
        <v>1.0376183391</v>
      </c>
      <c r="AM136" s="96">
        <v>0.2237098458</v>
      </c>
      <c r="AN136" s="96">
        <v>0.93600372860000003</v>
      </c>
      <c r="AO136" s="96">
        <v>0.84141433919999997</v>
      </c>
      <c r="AP136" s="96">
        <v>1.0412265860000001</v>
      </c>
      <c r="AQ136" s="96">
        <v>0.52034966240000002</v>
      </c>
      <c r="AR136" s="96">
        <v>1.0321374279</v>
      </c>
      <c r="AS136" s="96">
        <v>0.93723997520000002</v>
      </c>
      <c r="AT136" s="96">
        <v>1.1366434405000001</v>
      </c>
      <c r="AU136" s="95" t="s">
        <v>28</v>
      </c>
      <c r="AV136" s="95" t="s">
        <v>28</v>
      </c>
      <c r="AW136" s="95" t="s">
        <v>28</v>
      </c>
      <c r="AX136" s="95" t="s">
        <v>28</v>
      </c>
      <c r="AY136" s="95" t="s">
        <v>28</v>
      </c>
      <c r="AZ136" s="95" t="s">
        <v>28</v>
      </c>
      <c r="BA136" s="95" t="s">
        <v>28</v>
      </c>
      <c r="BB136" s="95" t="s">
        <v>28</v>
      </c>
      <c r="BC136" s="107" t="s">
        <v>28</v>
      </c>
      <c r="BD136" s="108">
        <v>846</v>
      </c>
      <c r="BE136" s="108">
        <v>807</v>
      </c>
      <c r="BF136" s="108">
        <v>583</v>
      </c>
    </row>
    <row r="137" spans="1:104" x14ac:dyDescent="0.3">
      <c r="A137" s="9"/>
      <c r="B137" t="s">
        <v>62</v>
      </c>
      <c r="C137" s="95">
        <v>570</v>
      </c>
      <c r="D137" s="105">
        <v>768</v>
      </c>
      <c r="E137" s="106">
        <v>0.75996425329999995</v>
      </c>
      <c r="F137" s="96">
        <v>0.69880279619999996</v>
      </c>
      <c r="G137" s="96">
        <v>0.82647875690000006</v>
      </c>
      <c r="H137" s="96">
        <v>1.36451232E-2</v>
      </c>
      <c r="I137" s="98">
        <v>0.7421875</v>
      </c>
      <c r="J137" s="96">
        <v>0.68369235920000004</v>
      </c>
      <c r="K137" s="96">
        <v>0.80568735010000003</v>
      </c>
      <c r="L137" s="96">
        <v>0.89979744110000004</v>
      </c>
      <c r="M137" s="96">
        <v>0.82738229480000003</v>
      </c>
      <c r="N137" s="96">
        <v>0.97855059280000001</v>
      </c>
      <c r="O137" s="105">
        <v>500</v>
      </c>
      <c r="P137" s="105">
        <v>682</v>
      </c>
      <c r="Q137" s="106">
        <v>0.74360465980000001</v>
      </c>
      <c r="R137" s="96">
        <v>0.68009803479999997</v>
      </c>
      <c r="S137" s="96">
        <v>0.8130414466</v>
      </c>
      <c r="T137" s="96">
        <v>2.2927503999999998E-3</v>
      </c>
      <c r="U137" s="98">
        <v>0.73313782989999998</v>
      </c>
      <c r="V137" s="96">
        <v>0.67161245179999995</v>
      </c>
      <c r="W137" s="96">
        <v>0.80029945280000003</v>
      </c>
      <c r="X137" s="96">
        <v>0.87031880240000004</v>
      </c>
      <c r="Y137" s="96">
        <v>0.79599031470000003</v>
      </c>
      <c r="Z137" s="96">
        <v>0.9515879827</v>
      </c>
      <c r="AA137" s="105">
        <v>368</v>
      </c>
      <c r="AB137" s="105">
        <v>524</v>
      </c>
      <c r="AC137" s="106">
        <v>0.70893712769999995</v>
      </c>
      <c r="AD137" s="96">
        <v>0.63907515500000001</v>
      </c>
      <c r="AE137" s="96">
        <v>0.78643622280000003</v>
      </c>
      <c r="AF137" s="96">
        <v>3.0740174999999998E-3</v>
      </c>
      <c r="AG137" s="98">
        <v>0.70229007629999995</v>
      </c>
      <c r="AH137" s="96">
        <v>0.63408077230000004</v>
      </c>
      <c r="AI137" s="96">
        <v>0.77783678810000001</v>
      </c>
      <c r="AJ137" s="96">
        <v>0.85496798230000004</v>
      </c>
      <c r="AK137" s="96">
        <v>0.77071544780000001</v>
      </c>
      <c r="AL137" s="96">
        <v>0.94843077659999997</v>
      </c>
      <c r="AM137" s="96">
        <v>0.48699391019999999</v>
      </c>
      <c r="AN137" s="96">
        <v>0.95337908169999996</v>
      </c>
      <c r="AO137" s="96">
        <v>0.83329925920000003</v>
      </c>
      <c r="AP137" s="96">
        <v>1.0907626083999999</v>
      </c>
      <c r="AQ137" s="96">
        <v>0.72249820909999996</v>
      </c>
      <c r="AR137" s="96">
        <v>0.97847320650000003</v>
      </c>
      <c r="AS137" s="96">
        <v>0.86773538569999997</v>
      </c>
      <c r="AT137" s="96">
        <v>1.1033430601000001</v>
      </c>
      <c r="AU137" s="95" t="s">
        <v>28</v>
      </c>
      <c r="AV137" s="95">
        <v>2</v>
      </c>
      <c r="AW137" s="95">
        <v>3</v>
      </c>
      <c r="AX137" s="95" t="s">
        <v>28</v>
      </c>
      <c r="AY137" s="95" t="s">
        <v>28</v>
      </c>
      <c r="AZ137" s="95" t="s">
        <v>28</v>
      </c>
      <c r="BA137" s="95" t="s">
        <v>28</v>
      </c>
      <c r="BB137" s="95" t="s">
        <v>28</v>
      </c>
      <c r="BC137" s="107" t="s">
        <v>440</v>
      </c>
      <c r="BD137" s="108">
        <v>570</v>
      </c>
      <c r="BE137" s="108">
        <v>500</v>
      </c>
      <c r="BF137" s="108">
        <v>368</v>
      </c>
      <c r="CO137" s="4"/>
    </row>
    <row r="138" spans="1:104" x14ac:dyDescent="0.3">
      <c r="A138" s="9"/>
      <c r="B138" t="s">
        <v>168</v>
      </c>
      <c r="C138" s="95">
        <v>6841</v>
      </c>
      <c r="D138" s="105">
        <v>7891</v>
      </c>
      <c r="E138" s="106">
        <v>0.87528195139999998</v>
      </c>
      <c r="F138" s="96">
        <v>0.84888661340000005</v>
      </c>
      <c r="G138" s="96">
        <v>0.9024980279</v>
      </c>
      <c r="H138" s="96">
        <v>2.2348147700000001E-2</v>
      </c>
      <c r="I138" s="98">
        <v>0.86693701690000002</v>
      </c>
      <c r="J138" s="96">
        <v>0.84663494660000005</v>
      </c>
      <c r="K138" s="96">
        <v>0.88772592510000004</v>
      </c>
      <c r="L138" s="96">
        <v>1.0363335601000001</v>
      </c>
      <c r="M138" s="96">
        <v>1.0050814880000001</v>
      </c>
      <c r="N138" s="96">
        <v>1.0685573862</v>
      </c>
      <c r="O138" s="105">
        <v>7221</v>
      </c>
      <c r="P138" s="105">
        <v>8168</v>
      </c>
      <c r="Q138" s="106">
        <v>0.88494547670000001</v>
      </c>
      <c r="R138" s="96">
        <v>0.85870370350000003</v>
      </c>
      <c r="S138" s="96">
        <v>0.91198919199999995</v>
      </c>
      <c r="T138" s="96">
        <v>2.22112912E-2</v>
      </c>
      <c r="U138" s="98">
        <v>0.88405974529999998</v>
      </c>
      <c r="V138" s="96">
        <v>0.86390245239999996</v>
      </c>
      <c r="W138" s="96">
        <v>0.90468736500000002</v>
      </c>
      <c r="X138" s="96">
        <v>1.0357448374</v>
      </c>
      <c r="Y138" s="96">
        <v>1.0050313282000001</v>
      </c>
      <c r="Z138" s="96">
        <v>1.067396944</v>
      </c>
      <c r="AA138" s="105">
        <v>6043</v>
      </c>
      <c r="AB138" s="105">
        <v>7121</v>
      </c>
      <c r="AC138" s="106">
        <v>0.84305036030000002</v>
      </c>
      <c r="AD138" s="96">
        <v>0.81629996650000003</v>
      </c>
      <c r="AE138" s="96">
        <v>0.8706773726</v>
      </c>
      <c r="AF138" s="96">
        <v>0.31388517919999998</v>
      </c>
      <c r="AG138" s="98">
        <v>0.84861676730000002</v>
      </c>
      <c r="AH138" s="96">
        <v>0.82748820209999996</v>
      </c>
      <c r="AI138" s="96">
        <v>0.87028481609999997</v>
      </c>
      <c r="AJ138" s="96">
        <v>1.0167066124999999</v>
      </c>
      <c r="AK138" s="96">
        <v>0.98444602209999998</v>
      </c>
      <c r="AL138" s="96">
        <v>1.0500243920000001</v>
      </c>
      <c r="AM138" s="96">
        <v>9.3420004999999993E-3</v>
      </c>
      <c r="AN138" s="96">
        <v>0.95265796879999998</v>
      </c>
      <c r="AO138" s="96">
        <v>0.9184481203</v>
      </c>
      <c r="AP138" s="96">
        <v>0.98814204689999996</v>
      </c>
      <c r="AQ138" s="96">
        <v>0.54459769410000003</v>
      </c>
      <c r="AR138" s="96">
        <v>1.0110404713000001</v>
      </c>
      <c r="AS138" s="96">
        <v>0.97575917229999998</v>
      </c>
      <c r="AT138" s="96">
        <v>1.0475974642000001</v>
      </c>
      <c r="AU138" s="95" t="s">
        <v>28</v>
      </c>
      <c r="AV138" s="95" t="s">
        <v>28</v>
      </c>
      <c r="AW138" s="95" t="s">
        <v>28</v>
      </c>
      <c r="AX138" s="95" t="s">
        <v>28</v>
      </c>
      <c r="AY138" s="95" t="s">
        <v>231</v>
      </c>
      <c r="AZ138" s="95" t="s">
        <v>28</v>
      </c>
      <c r="BA138" s="95" t="s">
        <v>28</v>
      </c>
      <c r="BB138" s="95" t="s">
        <v>28</v>
      </c>
      <c r="BC138" s="107" t="s">
        <v>269</v>
      </c>
      <c r="BD138" s="108">
        <v>6841</v>
      </c>
      <c r="BE138" s="108">
        <v>7221</v>
      </c>
      <c r="BF138" s="108">
        <v>6043</v>
      </c>
      <c r="BQ138" s="46"/>
      <c r="CZ138" s="4"/>
    </row>
    <row r="139" spans="1:104" s="3" customFormat="1" x14ac:dyDescent="0.3">
      <c r="A139" s="9" t="s">
        <v>235</v>
      </c>
      <c r="B139" s="3" t="s">
        <v>128</v>
      </c>
      <c r="C139" s="101">
        <v>21</v>
      </c>
      <c r="D139" s="102">
        <v>34</v>
      </c>
      <c r="E139" s="97">
        <v>0.66778285640000001</v>
      </c>
      <c r="F139" s="103">
        <v>0.4351917562</v>
      </c>
      <c r="G139" s="103">
        <v>1.024683802</v>
      </c>
      <c r="H139" s="103">
        <v>0.27806124650000003</v>
      </c>
      <c r="I139" s="104">
        <v>0.61764705880000004</v>
      </c>
      <c r="J139" s="103">
        <v>0.40271051810000003</v>
      </c>
      <c r="K139" s="103">
        <v>0.94730053510000001</v>
      </c>
      <c r="L139" s="103">
        <v>0.78902152140000004</v>
      </c>
      <c r="M139" s="103">
        <v>0.51420257089999999</v>
      </c>
      <c r="N139" s="103">
        <v>1.21071927</v>
      </c>
      <c r="O139" s="102">
        <v>15</v>
      </c>
      <c r="P139" s="102">
        <v>31</v>
      </c>
      <c r="Q139" s="97">
        <v>0.50813840639999996</v>
      </c>
      <c r="R139" s="103">
        <v>0.30624322949999999</v>
      </c>
      <c r="S139" s="103">
        <v>0.84313583179999996</v>
      </c>
      <c r="T139" s="103">
        <v>4.3917281599999997E-2</v>
      </c>
      <c r="U139" s="104">
        <v>0.48387096769999999</v>
      </c>
      <c r="V139" s="103">
        <v>0.29170929779999999</v>
      </c>
      <c r="W139" s="103">
        <v>0.8026179323</v>
      </c>
      <c r="X139" s="103">
        <v>0.594186455</v>
      </c>
      <c r="Y139" s="103">
        <v>0.35810239220000001</v>
      </c>
      <c r="Z139" s="103">
        <v>0.98591227240000001</v>
      </c>
      <c r="AA139" s="102">
        <v>7</v>
      </c>
      <c r="AB139" s="102">
        <v>12</v>
      </c>
      <c r="AC139" s="97">
        <v>0.62344929140000005</v>
      </c>
      <c r="AD139" s="103">
        <v>0.29712666300000001</v>
      </c>
      <c r="AE139" s="103">
        <v>1.3081593384000001</v>
      </c>
      <c r="AF139" s="103">
        <v>0.45071366210000002</v>
      </c>
      <c r="AG139" s="104">
        <v>0.58333333330000003</v>
      </c>
      <c r="AH139" s="103">
        <v>0.27809478910000002</v>
      </c>
      <c r="AI139" s="103">
        <v>1.2236035734999999</v>
      </c>
      <c r="AJ139" s="103">
        <v>0.75187088089999998</v>
      </c>
      <c r="AK139" s="103">
        <v>0.35833048319999999</v>
      </c>
      <c r="AL139" s="103">
        <v>1.5776213522</v>
      </c>
      <c r="AM139" s="103">
        <v>0.65502988350000002</v>
      </c>
      <c r="AN139" s="103">
        <v>1.2269281036999999</v>
      </c>
      <c r="AO139" s="103">
        <v>0.50024923060000004</v>
      </c>
      <c r="AP139" s="103">
        <v>3.0092051713000001</v>
      </c>
      <c r="AQ139" s="103">
        <v>0.41900313410000001</v>
      </c>
      <c r="AR139" s="103">
        <v>0.76093359019999995</v>
      </c>
      <c r="AS139" s="103">
        <v>0.39226894020000003</v>
      </c>
      <c r="AT139" s="103">
        <v>1.4760789582</v>
      </c>
      <c r="AU139" s="101" t="s">
        <v>28</v>
      </c>
      <c r="AV139" s="101" t="s">
        <v>28</v>
      </c>
      <c r="AW139" s="101" t="s">
        <v>28</v>
      </c>
      <c r="AX139" s="101" t="s">
        <v>28</v>
      </c>
      <c r="AY139" s="101" t="s">
        <v>28</v>
      </c>
      <c r="AZ139" s="101" t="s">
        <v>28</v>
      </c>
      <c r="BA139" s="101" t="s">
        <v>28</v>
      </c>
      <c r="BB139" s="101" t="s">
        <v>28</v>
      </c>
      <c r="BC139" s="99" t="s">
        <v>28</v>
      </c>
      <c r="BD139" s="100">
        <v>21</v>
      </c>
      <c r="BE139" s="100">
        <v>15</v>
      </c>
      <c r="BF139" s="100">
        <v>7</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4" sqref="U54"/>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429</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442</v>
      </c>
      <c r="BN6" s="6"/>
      <c r="BO6" s="6"/>
      <c r="BP6" s="6"/>
      <c r="BQ6" s="6"/>
      <c r="BR6" s="11"/>
      <c r="BS6" s="11"/>
      <c r="BT6" s="11"/>
      <c r="BU6" s="11"/>
    </row>
    <row r="7" spans="1:77" x14ac:dyDescent="0.3">
      <c r="A7" s="8" t="s">
        <v>37</v>
      </c>
      <c r="B7" s="95" t="s">
        <v>1</v>
      </c>
      <c r="C7" s="95" t="s">
        <v>2</v>
      </c>
      <c r="D7" s="109" t="s">
        <v>3</v>
      </c>
      <c r="E7" s="96" t="s">
        <v>4</v>
      </c>
      <c r="F7" s="96" t="s">
        <v>5</v>
      </c>
      <c r="G7" s="96" t="s">
        <v>6</v>
      </c>
      <c r="H7" s="98" t="s">
        <v>7</v>
      </c>
      <c r="I7" s="96" t="s">
        <v>155</v>
      </c>
      <c r="J7" s="96" t="s">
        <v>156</v>
      </c>
      <c r="K7" s="96" t="s">
        <v>8</v>
      </c>
      <c r="L7" s="96" t="s">
        <v>9</v>
      </c>
      <c r="M7" s="96" t="s">
        <v>10</v>
      </c>
      <c r="N7" s="96" t="s">
        <v>245</v>
      </c>
      <c r="O7" s="95" t="s">
        <v>246</v>
      </c>
      <c r="P7" s="95" t="s">
        <v>247</v>
      </c>
      <c r="Q7" s="95" t="s">
        <v>248</v>
      </c>
      <c r="R7" s="95" t="s">
        <v>249</v>
      </c>
      <c r="S7" s="95" t="s">
        <v>11</v>
      </c>
      <c r="T7" s="95" t="s">
        <v>12</v>
      </c>
      <c r="U7" s="109" t="s">
        <v>13</v>
      </c>
      <c r="V7" s="95" t="s">
        <v>14</v>
      </c>
      <c r="W7" s="95" t="s">
        <v>15</v>
      </c>
      <c r="X7" s="95" t="s">
        <v>16</v>
      </c>
      <c r="Y7" s="98" t="s">
        <v>17</v>
      </c>
      <c r="Z7" s="95" t="s">
        <v>157</v>
      </c>
      <c r="AA7" s="95" t="s">
        <v>158</v>
      </c>
      <c r="AB7" s="95" t="s">
        <v>18</v>
      </c>
      <c r="AC7" s="95" t="s">
        <v>19</v>
      </c>
      <c r="AD7" s="95" t="s">
        <v>20</v>
      </c>
      <c r="AE7" s="95" t="s">
        <v>250</v>
      </c>
      <c r="AF7" s="95" t="s">
        <v>251</v>
      </c>
      <c r="AG7" s="95" t="s">
        <v>252</v>
      </c>
      <c r="AH7" s="95" t="s">
        <v>253</v>
      </c>
      <c r="AI7" s="95" t="s">
        <v>254</v>
      </c>
      <c r="AJ7" s="95" t="s">
        <v>211</v>
      </c>
      <c r="AK7" s="95" t="s">
        <v>212</v>
      </c>
      <c r="AL7" s="109" t="s">
        <v>213</v>
      </c>
      <c r="AM7" s="95" t="s">
        <v>214</v>
      </c>
      <c r="AN7" s="95" t="s">
        <v>215</v>
      </c>
      <c r="AO7" s="95" t="s">
        <v>216</v>
      </c>
      <c r="AP7" s="98" t="s">
        <v>217</v>
      </c>
      <c r="AQ7" s="95" t="s">
        <v>218</v>
      </c>
      <c r="AR7" s="95" t="s">
        <v>219</v>
      </c>
      <c r="AS7" s="95" t="s">
        <v>220</v>
      </c>
      <c r="AT7" s="95" t="s">
        <v>221</v>
      </c>
      <c r="AU7" s="95" t="s">
        <v>222</v>
      </c>
      <c r="AV7" s="95" t="s">
        <v>255</v>
      </c>
      <c r="AW7" s="95" t="s">
        <v>256</v>
      </c>
      <c r="AX7" s="95" t="s">
        <v>257</v>
      </c>
      <c r="AY7" s="95" t="s">
        <v>258</v>
      </c>
      <c r="AZ7" s="95" t="s">
        <v>259</v>
      </c>
      <c r="BA7" s="95" t="s">
        <v>260</v>
      </c>
      <c r="BB7" s="95" t="s">
        <v>223</v>
      </c>
      <c r="BC7" s="95" t="s">
        <v>224</v>
      </c>
      <c r="BD7" s="95" t="s">
        <v>225</v>
      </c>
      <c r="BE7" s="95" t="s">
        <v>226</v>
      </c>
      <c r="BF7" s="95" t="s">
        <v>261</v>
      </c>
      <c r="BG7" s="95" t="s">
        <v>21</v>
      </c>
      <c r="BH7" s="95" t="s">
        <v>22</v>
      </c>
      <c r="BI7" s="95" t="s">
        <v>23</v>
      </c>
      <c r="BJ7" s="95" t="s">
        <v>24</v>
      </c>
      <c r="BK7" s="95" t="s">
        <v>159</v>
      </c>
      <c r="BL7" s="95" t="s">
        <v>160</v>
      </c>
      <c r="BM7" s="95" t="s">
        <v>227</v>
      </c>
      <c r="BN7" s="95" t="s">
        <v>262</v>
      </c>
      <c r="BO7" s="95" t="s">
        <v>263</v>
      </c>
      <c r="BP7" s="95" t="s">
        <v>264</v>
      </c>
      <c r="BQ7" s="95" t="s">
        <v>161</v>
      </c>
      <c r="BR7" s="96" t="s">
        <v>228</v>
      </c>
      <c r="BS7" s="96" t="s">
        <v>25</v>
      </c>
      <c r="BT7" s="96" t="s">
        <v>26</v>
      </c>
      <c r="BU7" s="96" t="s">
        <v>229</v>
      </c>
      <c r="BV7" s="99" t="s">
        <v>27</v>
      </c>
      <c r="BW7" s="100" t="s">
        <v>131</v>
      </c>
      <c r="BX7" s="100" t="s">
        <v>132</v>
      </c>
      <c r="BY7" s="100" t="s">
        <v>230</v>
      </c>
    </row>
    <row r="8" spans="1:77" x14ac:dyDescent="0.3">
      <c r="A8" t="s">
        <v>38</v>
      </c>
      <c r="B8" s="95">
        <v>53</v>
      </c>
      <c r="C8" s="95">
        <v>71</v>
      </c>
      <c r="D8" s="109">
        <v>0.77651834230000005</v>
      </c>
      <c r="E8" s="96">
        <v>0.59289343770000003</v>
      </c>
      <c r="F8" s="96">
        <v>1.0170136783999999</v>
      </c>
      <c r="G8" s="96">
        <v>0.5354870853</v>
      </c>
      <c r="H8" s="98">
        <v>0.74647887319999995</v>
      </c>
      <c r="I8" s="96">
        <v>0.57029031590000001</v>
      </c>
      <c r="J8" s="96">
        <v>0.97710007109999997</v>
      </c>
      <c r="K8" s="96">
        <v>0.91823650310000005</v>
      </c>
      <c r="L8" s="96">
        <v>0.70109921070000003</v>
      </c>
      <c r="M8" s="96">
        <v>1.2026233415000001</v>
      </c>
      <c r="N8" s="96" t="s">
        <v>28</v>
      </c>
      <c r="O8" s="95" t="s">
        <v>28</v>
      </c>
      <c r="P8" s="95" t="s">
        <v>28</v>
      </c>
      <c r="Q8" s="95" t="s">
        <v>28</v>
      </c>
      <c r="R8" s="95" t="s">
        <v>28</v>
      </c>
      <c r="S8" s="95">
        <v>26</v>
      </c>
      <c r="T8" s="95">
        <v>46</v>
      </c>
      <c r="U8" s="109">
        <v>0.58452006570000004</v>
      </c>
      <c r="V8" s="96">
        <v>0.39782550360000002</v>
      </c>
      <c r="W8" s="96">
        <v>0.85882806430000003</v>
      </c>
      <c r="X8" s="96">
        <v>5.28643102E-2</v>
      </c>
      <c r="Y8" s="98">
        <v>0.56521739130000004</v>
      </c>
      <c r="Z8" s="96">
        <v>0.38484084489999998</v>
      </c>
      <c r="AA8" s="96">
        <v>0.83013719490000004</v>
      </c>
      <c r="AB8" s="96">
        <v>0.68380773490000002</v>
      </c>
      <c r="AC8" s="96">
        <v>0.46540088610000002</v>
      </c>
      <c r="AD8" s="96">
        <v>1.0047102020000001</v>
      </c>
      <c r="AE8" s="95" t="s">
        <v>28</v>
      </c>
      <c r="AF8" s="95" t="s">
        <v>28</v>
      </c>
      <c r="AG8" s="95" t="s">
        <v>28</v>
      </c>
      <c r="AH8" s="95" t="s">
        <v>28</v>
      </c>
      <c r="AI8" s="95" t="s">
        <v>28</v>
      </c>
      <c r="AJ8" s="95">
        <v>48</v>
      </c>
      <c r="AK8" s="95">
        <v>64</v>
      </c>
      <c r="AL8" s="109">
        <v>0.75333536489999997</v>
      </c>
      <c r="AM8" s="96">
        <v>0.56738823949999995</v>
      </c>
      <c r="AN8" s="96">
        <v>1.0002219510000001</v>
      </c>
      <c r="AO8" s="96">
        <v>0.50706981039999999</v>
      </c>
      <c r="AP8" s="98">
        <v>0.75</v>
      </c>
      <c r="AQ8" s="96">
        <v>0.56519837350000002</v>
      </c>
      <c r="AR8" s="96">
        <v>0.995225794</v>
      </c>
      <c r="AS8" s="96">
        <v>0.90851161790000001</v>
      </c>
      <c r="AT8" s="96">
        <v>0.68426205849999999</v>
      </c>
      <c r="AU8" s="96">
        <v>1.2062532909000001</v>
      </c>
      <c r="AV8" s="95" t="s">
        <v>28</v>
      </c>
      <c r="AW8" s="95" t="s">
        <v>28</v>
      </c>
      <c r="AX8" s="95" t="s">
        <v>28</v>
      </c>
      <c r="AY8" s="95" t="s">
        <v>28</v>
      </c>
      <c r="AZ8" s="95" t="s">
        <v>28</v>
      </c>
      <c r="BA8" s="95" t="s">
        <v>28</v>
      </c>
      <c r="BB8" s="95" t="s">
        <v>28</v>
      </c>
      <c r="BC8" s="95" t="s">
        <v>28</v>
      </c>
      <c r="BD8" s="95" t="s">
        <v>28</v>
      </c>
      <c r="BE8" s="95" t="s">
        <v>28</v>
      </c>
      <c r="BF8" s="95" t="s">
        <v>28</v>
      </c>
      <c r="BG8" s="95" t="s">
        <v>28</v>
      </c>
      <c r="BH8" s="95" t="s">
        <v>28</v>
      </c>
      <c r="BI8" s="95" t="s">
        <v>28</v>
      </c>
      <c r="BJ8" s="95" t="s">
        <v>28</v>
      </c>
      <c r="BK8" s="95" t="s">
        <v>28</v>
      </c>
      <c r="BL8" s="95" t="s">
        <v>28</v>
      </c>
      <c r="BM8" s="95" t="s">
        <v>28</v>
      </c>
      <c r="BN8" s="95" t="s">
        <v>28</v>
      </c>
      <c r="BO8" s="95" t="s">
        <v>28</v>
      </c>
      <c r="BP8" s="95" t="s">
        <v>28</v>
      </c>
      <c r="BQ8" s="95" t="s">
        <v>28</v>
      </c>
      <c r="BR8" s="96" t="s">
        <v>28</v>
      </c>
      <c r="BS8" s="96" t="s">
        <v>28</v>
      </c>
      <c r="BT8" s="96" t="s">
        <v>28</v>
      </c>
      <c r="BU8" s="96" t="s">
        <v>28</v>
      </c>
      <c r="BV8" s="107" t="s">
        <v>28</v>
      </c>
      <c r="BW8" s="108">
        <v>53</v>
      </c>
      <c r="BX8" s="108">
        <v>26</v>
      </c>
      <c r="BY8" s="108">
        <v>48</v>
      </c>
    </row>
    <row r="9" spans="1:77" x14ac:dyDescent="0.3">
      <c r="A9" t="s">
        <v>39</v>
      </c>
      <c r="B9" s="95">
        <v>1154</v>
      </c>
      <c r="C9" s="95">
        <v>1792</v>
      </c>
      <c r="D9" s="109">
        <v>0.66664144569999995</v>
      </c>
      <c r="E9" s="96">
        <v>0.62762892879999999</v>
      </c>
      <c r="F9" s="96">
        <v>0.70807892480000001</v>
      </c>
      <c r="G9" s="96">
        <v>1.065812E-14</v>
      </c>
      <c r="H9" s="98">
        <v>0.64397321429999999</v>
      </c>
      <c r="I9" s="96">
        <v>0.60787009609999998</v>
      </c>
      <c r="J9" s="96">
        <v>0.68222059840000004</v>
      </c>
      <c r="K9" s="96">
        <v>0.78830656850000003</v>
      </c>
      <c r="L9" s="96">
        <v>0.74217408829999998</v>
      </c>
      <c r="M9" s="96">
        <v>0.83730657779999995</v>
      </c>
      <c r="N9" s="96" t="s">
        <v>40</v>
      </c>
      <c r="O9" s="96">
        <v>1.2391602718000001</v>
      </c>
      <c r="P9" s="96">
        <v>1.1641431960999999</v>
      </c>
      <c r="Q9" s="96">
        <v>1.3190114278</v>
      </c>
      <c r="R9" s="103">
        <v>1.6959170000000001E-11</v>
      </c>
      <c r="S9" s="95">
        <v>1253</v>
      </c>
      <c r="T9" s="95">
        <v>1892</v>
      </c>
      <c r="U9" s="109">
        <v>0.68120598499999996</v>
      </c>
      <c r="V9" s="96">
        <v>0.64282074499999997</v>
      </c>
      <c r="W9" s="96">
        <v>0.72188335169999995</v>
      </c>
      <c r="X9" s="96">
        <v>1.703775E-14</v>
      </c>
      <c r="Y9" s="98">
        <v>0.66226215639999997</v>
      </c>
      <c r="Z9" s="96">
        <v>0.62658957140000004</v>
      </c>
      <c r="AA9" s="96">
        <v>0.69996562969999998</v>
      </c>
      <c r="AB9" s="96">
        <v>0.7969169049</v>
      </c>
      <c r="AC9" s="96">
        <v>0.75201147639999999</v>
      </c>
      <c r="AD9" s="96">
        <v>0.844503805</v>
      </c>
      <c r="AE9" s="95" t="s">
        <v>46</v>
      </c>
      <c r="AF9" s="96">
        <v>1.2864959755000001</v>
      </c>
      <c r="AG9" s="96">
        <v>1.2101004249</v>
      </c>
      <c r="AH9" s="96">
        <v>1.367714498</v>
      </c>
      <c r="AI9" s="103">
        <v>7.2959460000000005E-16</v>
      </c>
      <c r="AJ9" s="95">
        <v>954</v>
      </c>
      <c r="AK9" s="95">
        <v>1293</v>
      </c>
      <c r="AL9" s="109">
        <v>0.74726547480000005</v>
      </c>
      <c r="AM9" s="96">
        <v>0.69954359499999996</v>
      </c>
      <c r="AN9" s="96">
        <v>0.79824287410000005</v>
      </c>
      <c r="AO9" s="96">
        <v>2.0022352999999999E-3</v>
      </c>
      <c r="AP9" s="98">
        <v>0.7378190255</v>
      </c>
      <c r="AQ9" s="96">
        <v>0.692454405</v>
      </c>
      <c r="AR9" s="96">
        <v>0.78615560900000003</v>
      </c>
      <c r="AS9" s="96">
        <v>0.90119141780000001</v>
      </c>
      <c r="AT9" s="96">
        <v>0.84363951699999995</v>
      </c>
      <c r="AU9" s="96">
        <v>0.96266942840000003</v>
      </c>
      <c r="AV9" s="95" t="s">
        <v>240</v>
      </c>
      <c r="AW9" s="96">
        <v>1.2175773576</v>
      </c>
      <c r="AX9" s="96">
        <v>1.1409597013999999</v>
      </c>
      <c r="AY9" s="96">
        <v>1.2993400381</v>
      </c>
      <c r="AZ9" s="103">
        <v>2.9085630999999999E-9</v>
      </c>
      <c r="BA9" s="96" t="s">
        <v>241</v>
      </c>
      <c r="BB9" s="96">
        <v>0.2261916631</v>
      </c>
      <c r="BC9" s="96">
        <v>0.84774335420000002</v>
      </c>
      <c r="BD9" s="96">
        <v>0.64876667499999996</v>
      </c>
      <c r="BE9" s="96">
        <v>1.1077461624</v>
      </c>
      <c r="BF9" s="95" t="s">
        <v>238</v>
      </c>
      <c r="BG9" s="96">
        <v>0.40005048989999997</v>
      </c>
      <c r="BH9" s="96">
        <v>1.1190328922999999</v>
      </c>
      <c r="BI9" s="96">
        <v>0.86116354340000001</v>
      </c>
      <c r="BJ9" s="96">
        <v>1.4541193989000001</v>
      </c>
      <c r="BK9" s="95">
        <v>1</v>
      </c>
      <c r="BL9" s="95">
        <v>2</v>
      </c>
      <c r="BM9" s="95">
        <v>3</v>
      </c>
      <c r="BN9" s="95" t="s">
        <v>267</v>
      </c>
      <c r="BO9" s="95" t="s">
        <v>267</v>
      </c>
      <c r="BP9" s="95" t="s">
        <v>267</v>
      </c>
      <c r="BQ9" s="95" t="s">
        <v>28</v>
      </c>
      <c r="BR9" s="96" t="s">
        <v>28</v>
      </c>
      <c r="BS9" s="96" t="s">
        <v>28</v>
      </c>
      <c r="BT9" s="96" t="s">
        <v>28</v>
      </c>
      <c r="BU9" s="96" t="s">
        <v>28</v>
      </c>
      <c r="BV9" s="107" t="s">
        <v>265</v>
      </c>
      <c r="BW9" s="108">
        <v>1154</v>
      </c>
      <c r="BX9" s="108">
        <v>1253</v>
      </c>
      <c r="BY9" s="108">
        <v>954</v>
      </c>
    </row>
    <row r="10" spans="1:77" x14ac:dyDescent="0.3">
      <c r="A10" t="s">
        <v>31</v>
      </c>
      <c r="B10" s="95">
        <v>1041</v>
      </c>
      <c r="C10" s="95">
        <v>1300</v>
      </c>
      <c r="D10" s="109">
        <v>0.81993085070000005</v>
      </c>
      <c r="E10" s="96">
        <v>0.76975086729999997</v>
      </c>
      <c r="F10" s="96">
        <v>0.87338206230000004</v>
      </c>
      <c r="G10" s="96">
        <v>0.33755759000000002</v>
      </c>
      <c r="H10" s="98">
        <v>0.80076923079999995</v>
      </c>
      <c r="I10" s="96">
        <v>0.75357315410000003</v>
      </c>
      <c r="J10" s="96">
        <v>0.85092118449999998</v>
      </c>
      <c r="K10" s="96">
        <v>0.9695719934</v>
      </c>
      <c r="L10" s="96">
        <v>0.91023393279999998</v>
      </c>
      <c r="M10" s="96">
        <v>1.0327782964000001</v>
      </c>
      <c r="N10" s="96" t="s">
        <v>28</v>
      </c>
      <c r="O10" s="96" t="s">
        <v>28</v>
      </c>
      <c r="P10" s="96" t="s">
        <v>28</v>
      </c>
      <c r="Q10" s="96" t="s">
        <v>28</v>
      </c>
      <c r="R10" s="103" t="s">
        <v>28</v>
      </c>
      <c r="S10" s="95">
        <v>1113</v>
      </c>
      <c r="T10" s="95">
        <v>1470</v>
      </c>
      <c r="U10" s="109">
        <v>0.77025376440000004</v>
      </c>
      <c r="V10" s="96">
        <v>0.72455687219999998</v>
      </c>
      <c r="W10" s="96">
        <v>0.81883270220000004</v>
      </c>
      <c r="X10" s="96">
        <v>8.4492490000000003E-4</v>
      </c>
      <c r="Y10" s="98">
        <v>0.75714285709999996</v>
      </c>
      <c r="Z10" s="96">
        <v>0.71394287089999997</v>
      </c>
      <c r="AA10" s="96">
        <v>0.80295683240000004</v>
      </c>
      <c r="AB10" s="96">
        <v>0.90109050629999998</v>
      </c>
      <c r="AC10" s="96">
        <v>0.84763145470000001</v>
      </c>
      <c r="AD10" s="96">
        <v>0.95792115320000004</v>
      </c>
      <c r="AE10" s="95" t="s">
        <v>28</v>
      </c>
      <c r="AF10" s="96" t="s">
        <v>28</v>
      </c>
      <c r="AG10" s="96" t="s">
        <v>28</v>
      </c>
      <c r="AH10" s="96" t="s">
        <v>28</v>
      </c>
      <c r="AI10" s="103" t="s">
        <v>28</v>
      </c>
      <c r="AJ10" s="95">
        <v>1098</v>
      </c>
      <c r="AK10" s="95">
        <v>1596</v>
      </c>
      <c r="AL10" s="109">
        <v>0.70045266510000004</v>
      </c>
      <c r="AM10" s="96">
        <v>0.65842088669999999</v>
      </c>
      <c r="AN10" s="96">
        <v>0.74516763659999996</v>
      </c>
      <c r="AO10" s="96">
        <v>9.0855516999999998E-8</v>
      </c>
      <c r="AP10" s="98">
        <v>0.68796992479999997</v>
      </c>
      <c r="AQ10" s="96">
        <v>0.64845732069999995</v>
      </c>
      <c r="AR10" s="96">
        <v>0.72989015989999995</v>
      </c>
      <c r="AS10" s="96">
        <v>0.84473584239999999</v>
      </c>
      <c r="AT10" s="96">
        <v>0.79404612200000002</v>
      </c>
      <c r="AU10" s="96">
        <v>0.89866145509999995</v>
      </c>
      <c r="AV10" s="95" t="s">
        <v>28</v>
      </c>
      <c r="AW10" s="96" t="s">
        <v>28</v>
      </c>
      <c r="AX10" s="96" t="s">
        <v>28</v>
      </c>
      <c r="AY10" s="96" t="s">
        <v>28</v>
      </c>
      <c r="AZ10" s="103" t="s">
        <v>28</v>
      </c>
      <c r="BA10" s="96" t="s">
        <v>28</v>
      </c>
      <c r="BB10" s="96" t="s">
        <v>28</v>
      </c>
      <c r="BC10" s="96" t="s">
        <v>28</v>
      </c>
      <c r="BD10" s="96" t="s">
        <v>28</v>
      </c>
      <c r="BE10" s="96" t="s">
        <v>28</v>
      </c>
      <c r="BF10" s="95" t="s">
        <v>28</v>
      </c>
      <c r="BG10" s="96" t="s">
        <v>28</v>
      </c>
      <c r="BH10" s="96" t="s">
        <v>28</v>
      </c>
      <c r="BI10" s="96" t="s">
        <v>28</v>
      </c>
      <c r="BJ10" s="96" t="s">
        <v>28</v>
      </c>
      <c r="BK10" s="95" t="s">
        <v>28</v>
      </c>
      <c r="BL10" s="95">
        <v>2</v>
      </c>
      <c r="BM10" s="95">
        <v>3</v>
      </c>
      <c r="BN10" s="95" t="s">
        <v>28</v>
      </c>
      <c r="BO10" s="95" t="s">
        <v>28</v>
      </c>
      <c r="BP10" s="95" t="s">
        <v>28</v>
      </c>
      <c r="BQ10" s="95" t="s">
        <v>28</v>
      </c>
      <c r="BR10" s="96" t="s">
        <v>28</v>
      </c>
      <c r="BS10" s="96" t="s">
        <v>28</v>
      </c>
      <c r="BT10" s="96" t="s">
        <v>28</v>
      </c>
      <c r="BU10" s="96" t="s">
        <v>28</v>
      </c>
      <c r="BV10" s="107" t="s">
        <v>430</v>
      </c>
      <c r="BW10" s="108">
        <v>1041</v>
      </c>
      <c r="BX10" s="108">
        <v>1113</v>
      </c>
      <c r="BY10" s="108">
        <v>1098</v>
      </c>
    </row>
    <row r="11" spans="1:77" x14ac:dyDescent="0.3">
      <c r="A11" t="s">
        <v>32</v>
      </c>
      <c r="B11" s="95">
        <v>1043</v>
      </c>
      <c r="C11" s="95">
        <v>1163</v>
      </c>
      <c r="D11" s="109">
        <v>0.91136962960000001</v>
      </c>
      <c r="E11" s="96">
        <v>0.85565588059999997</v>
      </c>
      <c r="F11" s="96">
        <v>0.97071103079999999</v>
      </c>
      <c r="G11" s="96">
        <v>2.0073183599999999E-2</v>
      </c>
      <c r="H11" s="98">
        <v>0.89681857269999998</v>
      </c>
      <c r="I11" s="96">
        <v>0.84401067839999999</v>
      </c>
      <c r="J11" s="96">
        <v>0.95293054079999995</v>
      </c>
      <c r="K11" s="96">
        <v>1.0776987691</v>
      </c>
      <c r="L11" s="96">
        <v>1.0118170052</v>
      </c>
      <c r="M11" s="96">
        <v>1.1478702483000001</v>
      </c>
      <c r="N11" s="96" t="s">
        <v>28</v>
      </c>
      <c r="O11" s="96" t="s">
        <v>28</v>
      </c>
      <c r="P11" s="96" t="s">
        <v>28</v>
      </c>
      <c r="Q11" s="96" t="s">
        <v>28</v>
      </c>
      <c r="R11" s="103" t="s">
        <v>28</v>
      </c>
      <c r="S11" s="95">
        <v>1109</v>
      </c>
      <c r="T11" s="95">
        <v>1238</v>
      </c>
      <c r="U11" s="109">
        <v>0.90560343710000002</v>
      </c>
      <c r="V11" s="96">
        <v>0.85181751429999997</v>
      </c>
      <c r="W11" s="96">
        <v>0.96278553990000004</v>
      </c>
      <c r="X11" s="96">
        <v>6.4600174400000002E-2</v>
      </c>
      <c r="Y11" s="98">
        <v>0.89579967689999995</v>
      </c>
      <c r="Z11" s="96">
        <v>0.84459899689999995</v>
      </c>
      <c r="AA11" s="96">
        <v>0.95010420809999996</v>
      </c>
      <c r="AB11" s="96">
        <v>1.059430927</v>
      </c>
      <c r="AC11" s="96">
        <v>0.99650882699999999</v>
      </c>
      <c r="AD11" s="96">
        <v>1.1263260883999999</v>
      </c>
      <c r="AE11" s="95" t="s">
        <v>28</v>
      </c>
      <c r="AF11" s="96" t="s">
        <v>28</v>
      </c>
      <c r="AG11" s="96" t="s">
        <v>28</v>
      </c>
      <c r="AH11" s="96" t="s">
        <v>28</v>
      </c>
      <c r="AI11" s="103" t="s">
        <v>28</v>
      </c>
      <c r="AJ11" s="95">
        <v>1080</v>
      </c>
      <c r="AK11" s="95">
        <v>1283</v>
      </c>
      <c r="AL11" s="109">
        <v>0.84714281270000003</v>
      </c>
      <c r="AM11" s="96">
        <v>0.79598488119999999</v>
      </c>
      <c r="AN11" s="96">
        <v>0.90158866329999998</v>
      </c>
      <c r="AO11" s="96">
        <v>0.50049195759999998</v>
      </c>
      <c r="AP11" s="98">
        <v>0.84177708500000004</v>
      </c>
      <c r="AQ11" s="96">
        <v>0.79304140209999996</v>
      </c>
      <c r="AR11" s="96">
        <v>0.89350777770000001</v>
      </c>
      <c r="AS11" s="96">
        <v>1.0216420510999999</v>
      </c>
      <c r="AT11" s="96">
        <v>0.95994632140000002</v>
      </c>
      <c r="AU11" s="96">
        <v>1.0873029641</v>
      </c>
      <c r="AV11" s="95" t="s">
        <v>28</v>
      </c>
      <c r="AW11" s="96" t="s">
        <v>28</v>
      </c>
      <c r="AX11" s="96" t="s">
        <v>28</v>
      </c>
      <c r="AY11" s="96" t="s">
        <v>28</v>
      </c>
      <c r="AZ11" s="103" t="s">
        <v>28</v>
      </c>
      <c r="BA11" s="96" t="s">
        <v>28</v>
      </c>
      <c r="BB11" s="96" t="s">
        <v>28</v>
      </c>
      <c r="BC11" s="96" t="s">
        <v>28</v>
      </c>
      <c r="BD11" s="96" t="s">
        <v>28</v>
      </c>
      <c r="BE11" s="96" t="s">
        <v>28</v>
      </c>
      <c r="BF11" s="95" t="s">
        <v>28</v>
      </c>
      <c r="BG11" s="96" t="s">
        <v>28</v>
      </c>
      <c r="BH11" s="96" t="s">
        <v>28</v>
      </c>
      <c r="BI11" s="96" t="s">
        <v>28</v>
      </c>
      <c r="BJ11" s="96" t="s">
        <v>28</v>
      </c>
      <c r="BK11" s="95" t="s">
        <v>28</v>
      </c>
      <c r="BL11" s="95" t="s">
        <v>28</v>
      </c>
      <c r="BM11" s="95" t="s">
        <v>28</v>
      </c>
      <c r="BN11" s="95" t="s">
        <v>28</v>
      </c>
      <c r="BO11" s="95" t="s">
        <v>28</v>
      </c>
      <c r="BP11" s="95" t="s">
        <v>28</v>
      </c>
      <c r="BQ11" s="95" t="s">
        <v>28</v>
      </c>
      <c r="BR11" s="96" t="s">
        <v>28</v>
      </c>
      <c r="BS11" s="96" t="s">
        <v>28</v>
      </c>
      <c r="BT11" s="96" t="s">
        <v>28</v>
      </c>
      <c r="BU11" s="96" t="s">
        <v>28</v>
      </c>
      <c r="BV11" s="107" t="s">
        <v>28</v>
      </c>
      <c r="BW11" s="108">
        <v>1043</v>
      </c>
      <c r="BX11" s="108">
        <v>1109</v>
      </c>
      <c r="BY11" s="108">
        <v>1080</v>
      </c>
    </row>
    <row r="12" spans="1:77" x14ac:dyDescent="0.3">
      <c r="A12" t="s">
        <v>33</v>
      </c>
      <c r="B12" s="95">
        <v>1211</v>
      </c>
      <c r="C12" s="95">
        <v>1485</v>
      </c>
      <c r="D12" s="109">
        <v>0.83146544889999996</v>
      </c>
      <c r="E12" s="96">
        <v>0.78390932690000004</v>
      </c>
      <c r="F12" s="96">
        <v>0.88190657890000002</v>
      </c>
      <c r="G12" s="96">
        <v>0.57314452660000004</v>
      </c>
      <c r="H12" s="98">
        <v>0.81548821549999995</v>
      </c>
      <c r="I12" s="96">
        <v>0.77082798090000004</v>
      </c>
      <c r="J12" s="96">
        <v>0.86273597489999998</v>
      </c>
      <c r="K12" s="96">
        <v>0.98321170869999996</v>
      </c>
      <c r="L12" s="96">
        <v>0.92697637629999996</v>
      </c>
      <c r="M12" s="96">
        <v>1.0428585764</v>
      </c>
      <c r="N12" s="96" t="s">
        <v>28</v>
      </c>
      <c r="O12" s="96" t="s">
        <v>28</v>
      </c>
      <c r="P12" s="96" t="s">
        <v>28</v>
      </c>
      <c r="Q12" s="96" t="s">
        <v>28</v>
      </c>
      <c r="R12" s="103" t="s">
        <v>28</v>
      </c>
      <c r="S12" s="95">
        <v>1178</v>
      </c>
      <c r="T12" s="95">
        <v>1292</v>
      </c>
      <c r="U12" s="109">
        <v>0.91952712209999998</v>
      </c>
      <c r="V12" s="96">
        <v>0.86636568719999996</v>
      </c>
      <c r="W12" s="96">
        <v>0.97595061849999998</v>
      </c>
      <c r="X12" s="96">
        <v>1.6296227E-2</v>
      </c>
      <c r="Y12" s="98">
        <v>0.91176470590000003</v>
      </c>
      <c r="Z12" s="96">
        <v>0.86115695930000002</v>
      </c>
      <c r="AA12" s="96">
        <v>0.96534652590000003</v>
      </c>
      <c r="AB12" s="96">
        <v>1.0757197151</v>
      </c>
      <c r="AC12" s="96">
        <v>1.0135281796</v>
      </c>
      <c r="AD12" s="96">
        <v>1.1417274119</v>
      </c>
      <c r="AE12" s="95" t="s">
        <v>28</v>
      </c>
      <c r="AF12" s="96" t="s">
        <v>28</v>
      </c>
      <c r="AG12" s="96" t="s">
        <v>28</v>
      </c>
      <c r="AH12" s="96" t="s">
        <v>28</v>
      </c>
      <c r="AI12" s="103" t="s">
        <v>28</v>
      </c>
      <c r="AJ12" s="95">
        <v>1171</v>
      </c>
      <c r="AK12" s="95">
        <v>1323</v>
      </c>
      <c r="AL12" s="109">
        <v>0.88732184550000004</v>
      </c>
      <c r="AM12" s="96">
        <v>0.83562881649999998</v>
      </c>
      <c r="AN12" s="96">
        <v>0.942212669</v>
      </c>
      <c r="AO12" s="96">
        <v>2.6948863999999999E-2</v>
      </c>
      <c r="AP12" s="98">
        <v>0.8851095994</v>
      </c>
      <c r="AQ12" s="96">
        <v>0.83583888979999998</v>
      </c>
      <c r="AR12" s="96">
        <v>0.93728469979999995</v>
      </c>
      <c r="AS12" s="96">
        <v>1.0700973869999999</v>
      </c>
      <c r="AT12" s="96">
        <v>1.0077563373</v>
      </c>
      <c r="AU12" s="96">
        <v>1.1362949309000001</v>
      </c>
      <c r="AV12" s="95" t="s">
        <v>28</v>
      </c>
      <c r="AW12" s="96" t="s">
        <v>28</v>
      </c>
      <c r="AX12" s="96" t="s">
        <v>28</v>
      </c>
      <c r="AY12" s="96" t="s">
        <v>28</v>
      </c>
      <c r="AZ12" s="103" t="s">
        <v>28</v>
      </c>
      <c r="BA12" s="96" t="s">
        <v>28</v>
      </c>
      <c r="BB12" s="96" t="s">
        <v>28</v>
      </c>
      <c r="BC12" s="96" t="s">
        <v>28</v>
      </c>
      <c r="BD12" s="96" t="s">
        <v>28</v>
      </c>
      <c r="BE12" s="96" t="s">
        <v>28</v>
      </c>
      <c r="BF12" s="95" t="s">
        <v>28</v>
      </c>
      <c r="BG12" s="96" t="s">
        <v>28</v>
      </c>
      <c r="BH12" s="96" t="s">
        <v>28</v>
      </c>
      <c r="BI12" s="96" t="s">
        <v>28</v>
      </c>
      <c r="BJ12" s="96" t="s">
        <v>28</v>
      </c>
      <c r="BK12" s="95" t="s">
        <v>28</v>
      </c>
      <c r="BL12" s="95" t="s">
        <v>28</v>
      </c>
      <c r="BM12" s="95" t="s">
        <v>28</v>
      </c>
      <c r="BN12" s="95" t="s">
        <v>28</v>
      </c>
      <c r="BO12" s="95" t="s">
        <v>28</v>
      </c>
      <c r="BP12" s="95" t="s">
        <v>28</v>
      </c>
      <c r="BQ12" s="95" t="s">
        <v>28</v>
      </c>
      <c r="BR12" s="96" t="s">
        <v>28</v>
      </c>
      <c r="BS12" s="96" t="s">
        <v>28</v>
      </c>
      <c r="BT12" s="96" t="s">
        <v>28</v>
      </c>
      <c r="BU12" s="96" t="s">
        <v>28</v>
      </c>
      <c r="BV12" s="107" t="s">
        <v>28</v>
      </c>
      <c r="BW12" s="108">
        <v>1211</v>
      </c>
      <c r="BX12" s="108">
        <v>1178</v>
      </c>
      <c r="BY12" s="108">
        <v>1171</v>
      </c>
    </row>
    <row r="13" spans="1:77" x14ac:dyDescent="0.3">
      <c r="A13" t="s">
        <v>41</v>
      </c>
      <c r="B13" s="95">
        <v>1037</v>
      </c>
      <c r="C13" s="95">
        <v>1142</v>
      </c>
      <c r="D13" s="109">
        <v>0.91316665129999997</v>
      </c>
      <c r="E13" s="96">
        <v>0.85720048660000003</v>
      </c>
      <c r="F13" s="96">
        <v>0.97278681710000003</v>
      </c>
      <c r="G13" s="96">
        <v>1.7316965899999998E-2</v>
      </c>
      <c r="H13" s="98">
        <v>0.90805604200000001</v>
      </c>
      <c r="I13" s="96">
        <v>0.85443663569999995</v>
      </c>
      <c r="J13" s="96">
        <v>0.96504028620000004</v>
      </c>
      <c r="K13" s="96">
        <v>1.0798237554000001</v>
      </c>
      <c r="L13" s="96">
        <v>1.0136435089</v>
      </c>
      <c r="M13" s="96">
        <v>1.1503248750999999</v>
      </c>
      <c r="N13" s="96" t="s">
        <v>28</v>
      </c>
      <c r="O13" s="96" t="s">
        <v>28</v>
      </c>
      <c r="P13" s="96" t="s">
        <v>28</v>
      </c>
      <c r="Q13" s="96" t="s">
        <v>28</v>
      </c>
      <c r="R13" s="103" t="s">
        <v>28</v>
      </c>
      <c r="S13" s="95">
        <v>1050</v>
      </c>
      <c r="T13" s="95">
        <v>1153</v>
      </c>
      <c r="U13" s="109">
        <v>0.90975771220000001</v>
      </c>
      <c r="V13" s="96">
        <v>0.85438474909999995</v>
      </c>
      <c r="W13" s="96">
        <v>0.96871941569999998</v>
      </c>
      <c r="X13" s="96">
        <v>5.18070671E-2</v>
      </c>
      <c r="Y13" s="98">
        <v>0.91066782310000005</v>
      </c>
      <c r="Z13" s="96">
        <v>0.85721811839999995</v>
      </c>
      <c r="AA13" s="96">
        <v>0.96745025120000006</v>
      </c>
      <c r="AB13" s="96">
        <v>1.0642908550000001</v>
      </c>
      <c r="AC13" s="96">
        <v>0.99951213709999998</v>
      </c>
      <c r="AD13" s="96">
        <v>1.1332679035</v>
      </c>
      <c r="AE13" s="95" t="s">
        <v>28</v>
      </c>
      <c r="AF13" s="96" t="s">
        <v>28</v>
      </c>
      <c r="AG13" s="96" t="s">
        <v>28</v>
      </c>
      <c r="AH13" s="96" t="s">
        <v>28</v>
      </c>
      <c r="AI13" s="103" t="s">
        <v>28</v>
      </c>
      <c r="AJ13" s="95">
        <v>1021</v>
      </c>
      <c r="AK13" s="95">
        <v>1139</v>
      </c>
      <c r="AL13" s="109">
        <v>0.89200763449999998</v>
      </c>
      <c r="AM13" s="96">
        <v>0.83678468859999999</v>
      </c>
      <c r="AN13" s="96">
        <v>0.95087497519999997</v>
      </c>
      <c r="AO13" s="96">
        <v>2.5135455300000002E-2</v>
      </c>
      <c r="AP13" s="98">
        <v>0.89640035119999995</v>
      </c>
      <c r="AQ13" s="96">
        <v>0.84306860910000003</v>
      </c>
      <c r="AR13" s="96">
        <v>0.95310581000000005</v>
      </c>
      <c r="AS13" s="96">
        <v>1.0757483811999999</v>
      </c>
      <c r="AT13" s="96">
        <v>1.0091503023999999</v>
      </c>
      <c r="AU13" s="96">
        <v>1.1467415476</v>
      </c>
      <c r="AV13" s="95" t="s">
        <v>28</v>
      </c>
      <c r="AW13" s="96" t="s">
        <v>28</v>
      </c>
      <c r="AX13" s="96" t="s">
        <v>28</v>
      </c>
      <c r="AY13" s="96" t="s">
        <v>28</v>
      </c>
      <c r="AZ13" s="103" t="s">
        <v>28</v>
      </c>
      <c r="BA13" s="96" t="s">
        <v>28</v>
      </c>
      <c r="BB13" s="96" t="s">
        <v>28</v>
      </c>
      <c r="BC13" s="96" t="s">
        <v>28</v>
      </c>
      <c r="BD13" s="96" t="s">
        <v>28</v>
      </c>
      <c r="BE13" s="96" t="s">
        <v>28</v>
      </c>
      <c r="BF13" s="95" t="s">
        <v>28</v>
      </c>
      <c r="BG13" s="96" t="s">
        <v>28</v>
      </c>
      <c r="BH13" s="96" t="s">
        <v>28</v>
      </c>
      <c r="BI13" s="96" t="s">
        <v>28</v>
      </c>
      <c r="BJ13" s="96" t="s">
        <v>28</v>
      </c>
      <c r="BK13" s="95" t="s">
        <v>28</v>
      </c>
      <c r="BL13" s="95" t="s">
        <v>28</v>
      </c>
      <c r="BM13" s="95" t="s">
        <v>28</v>
      </c>
      <c r="BN13" s="95" t="s">
        <v>28</v>
      </c>
      <c r="BO13" s="95" t="s">
        <v>28</v>
      </c>
      <c r="BP13" s="95" t="s">
        <v>28</v>
      </c>
      <c r="BQ13" s="95" t="s">
        <v>28</v>
      </c>
      <c r="BR13" s="96" t="s">
        <v>28</v>
      </c>
      <c r="BS13" s="96" t="s">
        <v>28</v>
      </c>
      <c r="BT13" s="96" t="s">
        <v>28</v>
      </c>
      <c r="BU13" s="96" t="s">
        <v>28</v>
      </c>
      <c r="BV13" s="107" t="s">
        <v>28</v>
      </c>
      <c r="BW13" s="108">
        <v>1037</v>
      </c>
      <c r="BX13" s="108">
        <v>1050</v>
      </c>
      <c r="BY13" s="108">
        <v>1021</v>
      </c>
    </row>
    <row r="14" spans="1:77" x14ac:dyDescent="0.3">
      <c r="A14" t="s">
        <v>42</v>
      </c>
      <c r="B14" s="95">
        <v>1730</v>
      </c>
      <c r="C14" s="95">
        <v>2163</v>
      </c>
      <c r="D14" s="109">
        <v>0.8144254689</v>
      </c>
      <c r="E14" s="96">
        <v>0.77458280899999998</v>
      </c>
      <c r="F14" s="96">
        <v>0.85631753850000003</v>
      </c>
      <c r="G14" s="96">
        <v>0.14136936410000001</v>
      </c>
      <c r="H14" s="98">
        <v>0.79981507169999999</v>
      </c>
      <c r="I14" s="96">
        <v>0.7630002789</v>
      </c>
      <c r="J14" s="96">
        <v>0.83840617959999997</v>
      </c>
      <c r="K14" s="96">
        <v>0.96306185420000001</v>
      </c>
      <c r="L14" s="96">
        <v>0.91594772599999996</v>
      </c>
      <c r="M14" s="96">
        <v>1.0125994187</v>
      </c>
      <c r="N14" s="96" t="s">
        <v>43</v>
      </c>
      <c r="O14" s="96">
        <v>1.0955925361000001</v>
      </c>
      <c r="P14" s="96">
        <v>1.0370747819999999</v>
      </c>
      <c r="Q14" s="96">
        <v>1.1574122001</v>
      </c>
      <c r="R14" s="103">
        <v>1.1148427E-3</v>
      </c>
      <c r="S14" s="95">
        <v>1845</v>
      </c>
      <c r="T14" s="95">
        <v>2240</v>
      </c>
      <c r="U14" s="109">
        <v>0.83213002609999998</v>
      </c>
      <c r="V14" s="96">
        <v>0.79261758159999995</v>
      </c>
      <c r="W14" s="96">
        <v>0.87361218890000003</v>
      </c>
      <c r="X14" s="96">
        <v>0.27880880759999999</v>
      </c>
      <c r="Y14" s="98">
        <v>0.82366071429999999</v>
      </c>
      <c r="Z14" s="96">
        <v>0.78692169850000004</v>
      </c>
      <c r="AA14" s="96">
        <v>0.86211496470000004</v>
      </c>
      <c r="AB14" s="96">
        <v>0.97347718530000005</v>
      </c>
      <c r="AC14" s="96">
        <v>0.92725308319999999</v>
      </c>
      <c r="AD14" s="96">
        <v>1.0220055857000001</v>
      </c>
      <c r="AE14" s="95" t="s">
        <v>47</v>
      </c>
      <c r="AF14" s="96">
        <v>1.0852509625</v>
      </c>
      <c r="AG14" s="96">
        <v>1.0290979172000001</v>
      </c>
      <c r="AH14" s="96">
        <v>1.1444680161</v>
      </c>
      <c r="AI14" s="103">
        <v>2.5437219E-3</v>
      </c>
      <c r="AJ14" s="95">
        <v>1388</v>
      </c>
      <c r="AK14" s="95">
        <v>1806</v>
      </c>
      <c r="AL14" s="109">
        <v>0.77339126879999998</v>
      </c>
      <c r="AM14" s="96">
        <v>0.73157465300000002</v>
      </c>
      <c r="AN14" s="96">
        <v>0.81759811140000005</v>
      </c>
      <c r="AO14" s="96">
        <v>1.4022735E-2</v>
      </c>
      <c r="AP14" s="98">
        <v>0.76854928020000002</v>
      </c>
      <c r="AQ14" s="96">
        <v>0.72916241329999998</v>
      </c>
      <c r="AR14" s="96">
        <v>0.8100636913</v>
      </c>
      <c r="AS14" s="96">
        <v>0.9326987497</v>
      </c>
      <c r="AT14" s="96">
        <v>0.88226851230000003</v>
      </c>
      <c r="AU14" s="96">
        <v>0.98601156619999997</v>
      </c>
      <c r="AV14" s="95" t="s">
        <v>242</v>
      </c>
      <c r="AW14" s="96">
        <v>1.1115812682999999</v>
      </c>
      <c r="AX14" s="96">
        <v>1.0484800244000001</v>
      </c>
      <c r="AY14" s="96">
        <v>1.1784801686999999</v>
      </c>
      <c r="AZ14" s="103">
        <v>3.886831E-4</v>
      </c>
      <c r="BA14" s="96" t="s">
        <v>243</v>
      </c>
      <c r="BB14" s="96">
        <v>0.55120498129999995</v>
      </c>
      <c r="BC14" s="96">
        <v>1.0745660616999999</v>
      </c>
      <c r="BD14" s="96">
        <v>0.84823148000000004</v>
      </c>
      <c r="BE14" s="96">
        <v>1.3612937600999999</v>
      </c>
      <c r="BF14" s="95" t="s">
        <v>239</v>
      </c>
      <c r="BG14" s="96">
        <v>0.80731612230000005</v>
      </c>
      <c r="BH14" s="96">
        <v>0.9719487027</v>
      </c>
      <c r="BI14" s="96">
        <v>0.77328923390000004</v>
      </c>
      <c r="BJ14" s="96">
        <v>1.2216441653000001</v>
      </c>
      <c r="BK14" s="95" t="s">
        <v>28</v>
      </c>
      <c r="BL14" s="95" t="s">
        <v>28</v>
      </c>
      <c r="BM14" s="95" t="s">
        <v>28</v>
      </c>
      <c r="BN14" s="95" t="s">
        <v>268</v>
      </c>
      <c r="BO14" s="95" t="s">
        <v>268</v>
      </c>
      <c r="BP14" s="95" t="s">
        <v>268</v>
      </c>
      <c r="BQ14" s="95" t="s">
        <v>28</v>
      </c>
      <c r="BR14" s="96" t="s">
        <v>28</v>
      </c>
      <c r="BS14" s="96" t="s">
        <v>28</v>
      </c>
      <c r="BT14" s="96" t="s">
        <v>28</v>
      </c>
      <c r="BU14" s="96" t="s">
        <v>28</v>
      </c>
      <c r="BV14" s="107" t="s">
        <v>28</v>
      </c>
      <c r="BW14" s="108">
        <v>1730</v>
      </c>
      <c r="BX14" s="108">
        <v>1845</v>
      </c>
      <c r="BY14" s="108">
        <v>1388</v>
      </c>
    </row>
    <row r="15" spans="1:77" x14ac:dyDescent="0.3">
      <c r="A15" t="s">
        <v>34</v>
      </c>
      <c r="B15" s="95">
        <v>1621</v>
      </c>
      <c r="C15" s="95">
        <v>1891</v>
      </c>
      <c r="D15" s="109">
        <v>0.86630041769999999</v>
      </c>
      <c r="E15" s="96">
        <v>0.82271815969999995</v>
      </c>
      <c r="F15" s="96">
        <v>0.91219138030000002</v>
      </c>
      <c r="G15" s="96">
        <v>0.35992173659999999</v>
      </c>
      <c r="H15" s="98">
        <v>0.85721840299999996</v>
      </c>
      <c r="I15" s="96">
        <v>0.81648787140000001</v>
      </c>
      <c r="J15" s="96">
        <v>0.89998077880000005</v>
      </c>
      <c r="K15" s="96">
        <v>1.0244042192</v>
      </c>
      <c r="L15" s="96">
        <v>0.97286799909999999</v>
      </c>
      <c r="M15" s="96">
        <v>1.0786704931</v>
      </c>
      <c r="N15" s="96" t="s">
        <v>28</v>
      </c>
      <c r="O15" s="96" t="s">
        <v>28</v>
      </c>
      <c r="P15" s="96" t="s">
        <v>28</v>
      </c>
      <c r="Q15" s="96" t="s">
        <v>28</v>
      </c>
      <c r="R15" s="96" t="s">
        <v>28</v>
      </c>
      <c r="S15" s="95">
        <v>1676</v>
      </c>
      <c r="T15" s="95">
        <v>1933</v>
      </c>
      <c r="U15" s="109">
        <v>0.86808227969999996</v>
      </c>
      <c r="V15" s="96">
        <v>0.82512030219999999</v>
      </c>
      <c r="W15" s="96">
        <v>0.91328118130000002</v>
      </c>
      <c r="X15" s="96">
        <v>0.5516330948</v>
      </c>
      <c r="Y15" s="98">
        <v>0.86704604240000005</v>
      </c>
      <c r="Z15" s="96">
        <v>0.82651397650000002</v>
      </c>
      <c r="AA15" s="96">
        <v>0.90956579199999998</v>
      </c>
      <c r="AB15" s="96">
        <v>1.0155363556999999</v>
      </c>
      <c r="AC15" s="96">
        <v>0.9652767766</v>
      </c>
      <c r="AD15" s="96">
        <v>1.0684128271</v>
      </c>
      <c r="AE15" s="95" t="s">
        <v>28</v>
      </c>
      <c r="AF15" s="95" t="s">
        <v>28</v>
      </c>
      <c r="AG15" s="95" t="s">
        <v>28</v>
      </c>
      <c r="AH15" s="95" t="s">
        <v>28</v>
      </c>
      <c r="AI15" s="95" t="s">
        <v>28</v>
      </c>
      <c r="AJ15" s="95">
        <v>1336</v>
      </c>
      <c r="AK15" s="95">
        <v>1581</v>
      </c>
      <c r="AL15" s="109">
        <v>0.84149708990000005</v>
      </c>
      <c r="AM15" s="96">
        <v>0.79523712570000005</v>
      </c>
      <c r="AN15" s="96">
        <v>0.89044805559999995</v>
      </c>
      <c r="AO15" s="96">
        <v>0.60976816710000004</v>
      </c>
      <c r="AP15" s="98">
        <v>0.84503478809999999</v>
      </c>
      <c r="AQ15" s="96">
        <v>0.80091559499999998</v>
      </c>
      <c r="AR15" s="96">
        <v>0.89158432870000004</v>
      </c>
      <c r="AS15" s="96">
        <v>1.0148333907</v>
      </c>
      <c r="AT15" s="96">
        <v>0.95904453899999997</v>
      </c>
      <c r="AU15" s="96">
        <v>1.0738675514</v>
      </c>
      <c r="AV15" s="95" t="s">
        <v>28</v>
      </c>
      <c r="AW15" s="95" t="s">
        <v>28</v>
      </c>
      <c r="AX15" s="95" t="s">
        <v>28</v>
      </c>
      <c r="AY15" s="95" t="s">
        <v>28</v>
      </c>
      <c r="AZ15" s="95" t="s">
        <v>28</v>
      </c>
      <c r="BA15" s="95" t="s">
        <v>28</v>
      </c>
      <c r="BB15" s="95" t="s">
        <v>28</v>
      </c>
      <c r="BC15" s="95" t="s">
        <v>28</v>
      </c>
      <c r="BD15" s="95" t="s">
        <v>28</v>
      </c>
      <c r="BE15" s="95" t="s">
        <v>28</v>
      </c>
      <c r="BF15" s="95" t="s">
        <v>28</v>
      </c>
      <c r="BG15" s="95" t="s">
        <v>28</v>
      </c>
      <c r="BH15" s="95" t="s">
        <v>28</v>
      </c>
      <c r="BI15" s="95" t="s">
        <v>28</v>
      </c>
      <c r="BJ15" s="95" t="s">
        <v>28</v>
      </c>
      <c r="BK15" s="95" t="s">
        <v>28</v>
      </c>
      <c r="BL15" s="95" t="s">
        <v>28</v>
      </c>
      <c r="BM15" s="95" t="s">
        <v>28</v>
      </c>
      <c r="BN15" s="95" t="s">
        <v>28</v>
      </c>
      <c r="BO15" s="95" t="s">
        <v>28</v>
      </c>
      <c r="BP15" s="95" t="s">
        <v>28</v>
      </c>
      <c r="BQ15" s="95" t="s">
        <v>28</v>
      </c>
      <c r="BR15" s="96" t="s">
        <v>28</v>
      </c>
      <c r="BS15" s="96" t="s">
        <v>28</v>
      </c>
      <c r="BT15" s="96" t="s">
        <v>28</v>
      </c>
      <c r="BU15" s="96" t="s">
        <v>28</v>
      </c>
      <c r="BV15" s="107" t="s">
        <v>28</v>
      </c>
      <c r="BW15" s="108">
        <v>1621</v>
      </c>
      <c r="BX15" s="108">
        <v>1676</v>
      </c>
      <c r="BY15" s="108">
        <v>1336</v>
      </c>
    </row>
    <row r="16" spans="1:77" x14ac:dyDescent="0.3">
      <c r="A16" t="s">
        <v>35</v>
      </c>
      <c r="B16" s="95">
        <v>1535</v>
      </c>
      <c r="C16" s="95">
        <v>1748</v>
      </c>
      <c r="D16" s="109">
        <v>0.88175135989999998</v>
      </c>
      <c r="E16" s="96">
        <v>0.83631529169999996</v>
      </c>
      <c r="F16" s="96">
        <v>0.92965591849999996</v>
      </c>
      <c r="G16" s="96">
        <v>0.1215769325</v>
      </c>
      <c r="H16" s="98">
        <v>0.87814645309999995</v>
      </c>
      <c r="I16" s="96">
        <v>0.83529720789999995</v>
      </c>
      <c r="J16" s="96">
        <v>0.92319378760000004</v>
      </c>
      <c r="K16" s="96">
        <v>1.0426750292</v>
      </c>
      <c r="L16" s="96">
        <v>0.98894667010000004</v>
      </c>
      <c r="M16" s="96">
        <v>1.0993223895999999</v>
      </c>
      <c r="N16" s="96" t="s">
        <v>28</v>
      </c>
      <c r="O16" s="95" t="s">
        <v>28</v>
      </c>
      <c r="P16" s="95" t="s">
        <v>28</v>
      </c>
      <c r="Q16" s="95" t="s">
        <v>28</v>
      </c>
      <c r="R16" s="95" t="s">
        <v>28</v>
      </c>
      <c r="S16" s="95">
        <v>1509</v>
      </c>
      <c r="T16" s="95">
        <v>1655</v>
      </c>
      <c r="U16" s="109">
        <v>0.9074785165</v>
      </c>
      <c r="V16" s="96">
        <v>0.8604446174</v>
      </c>
      <c r="W16" s="96">
        <v>0.95708339769999995</v>
      </c>
      <c r="X16" s="96">
        <v>2.7645975999999999E-2</v>
      </c>
      <c r="Y16" s="98">
        <v>0.91178247729999995</v>
      </c>
      <c r="Z16" s="96">
        <v>0.86691985739999999</v>
      </c>
      <c r="AA16" s="96">
        <v>0.95896671290000002</v>
      </c>
      <c r="AB16" s="96">
        <v>1.0616245109</v>
      </c>
      <c r="AC16" s="96">
        <v>1.0066013459000001</v>
      </c>
      <c r="AD16" s="96">
        <v>1.1196553698</v>
      </c>
      <c r="AE16" s="95" t="s">
        <v>28</v>
      </c>
      <c r="AF16" s="95" t="s">
        <v>28</v>
      </c>
      <c r="AG16" s="95" t="s">
        <v>28</v>
      </c>
      <c r="AH16" s="95" t="s">
        <v>28</v>
      </c>
      <c r="AI16" s="95" t="s">
        <v>28</v>
      </c>
      <c r="AJ16" s="95">
        <v>1311</v>
      </c>
      <c r="AK16" s="95">
        <v>1480</v>
      </c>
      <c r="AL16" s="109">
        <v>0.87752912110000003</v>
      </c>
      <c r="AM16" s="96">
        <v>0.82887229200000001</v>
      </c>
      <c r="AN16" s="96">
        <v>0.929042225</v>
      </c>
      <c r="AO16" s="96">
        <v>5.1595311900000003E-2</v>
      </c>
      <c r="AP16" s="98">
        <v>0.88581081080000001</v>
      </c>
      <c r="AQ16" s="96">
        <v>0.83913559579999997</v>
      </c>
      <c r="AR16" s="96">
        <v>0.93508223999999995</v>
      </c>
      <c r="AS16" s="96">
        <v>1.0582875022</v>
      </c>
      <c r="AT16" s="96">
        <v>0.99960806589999995</v>
      </c>
      <c r="AU16" s="96">
        <v>1.1204115646999999</v>
      </c>
      <c r="AV16" s="95" t="s">
        <v>28</v>
      </c>
      <c r="AW16" s="95" t="s">
        <v>28</v>
      </c>
      <c r="AX16" s="95" t="s">
        <v>28</v>
      </c>
      <c r="AY16" s="95" t="s">
        <v>28</v>
      </c>
      <c r="AZ16" s="95" t="s">
        <v>28</v>
      </c>
      <c r="BA16" s="95" t="s">
        <v>28</v>
      </c>
      <c r="BB16" s="95" t="s">
        <v>28</v>
      </c>
      <c r="BC16" s="95" t="s">
        <v>28</v>
      </c>
      <c r="BD16" s="95" t="s">
        <v>28</v>
      </c>
      <c r="BE16" s="95" t="s">
        <v>28</v>
      </c>
      <c r="BF16" s="95" t="s">
        <v>28</v>
      </c>
      <c r="BG16" s="95" t="s">
        <v>28</v>
      </c>
      <c r="BH16" s="95" t="s">
        <v>28</v>
      </c>
      <c r="BI16" s="95" t="s">
        <v>28</v>
      </c>
      <c r="BJ16" s="95" t="s">
        <v>28</v>
      </c>
      <c r="BK16" s="95" t="s">
        <v>28</v>
      </c>
      <c r="BL16" s="95" t="s">
        <v>28</v>
      </c>
      <c r="BM16" s="95" t="s">
        <v>28</v>
      </c>
      <c r="BN16" s="95" t="s">
        <v>28</v>
      </c>
      <c r="BO16" s="95" t="s">
        <v>28</v>
      </c>
      <c r="BP16" s="95" t="s">
        <v>28</v>
      </c>
      <c r="BQ16" s="95" t="s">
        <v>28</v>
      </c>
      <c r="BR16" s="96" t="s">
        <v>28</v>
      </c>
      <c r="BS16" s="96" t="s">
        <v>28</v>
      </c>
      <c r="BT16" s="96" t="s">
        <v>28</v>
      </c>
      <c r="BU16" s="96" t="s">
        <v>28</v>
      </c>
      <c r="BV16" s="107" t="s">
        <v>28</v>
      </c>
      <c r="BW16" s="108">
        <v>1535</v>
      </c>
      <c r="BX16" s="108">
        <v>1509</v>
      </c>
      <c r="BY16" s="108">
        <v>1311</v>
      </c>
    </row>
    <row r="17" spans="1:77" x14ac:dyDescent="0.3">
      <c r="A17" t="s">
        <v>36</v>
      </c>
      <c r="B17" s="95">
        <v>1444</v>
      </c>
      <c r="C17" s="95">
        <v>1591</v>
      </c>
      <c r="D17" s="109">
        <v>0.90345371819999998</v>
      </c>
      <c r="E17" s="96">
        <v>0.85559400210000003</v>
      </c>
      <c r="F17" s="96">
        <v>0.95399058299999995</v>
      </c>
      <c r="G17" s="96">
        <v>1.7294279999999999E-2</v>
      </c>
      <c r="H17" s="98">
        <v>0.90760527970000004</v>
      </c>
      <c r="I17" s="96">
        <v>0.86197957069999998</v>
      </c>
      <c r="J17" s="96">
        <v>0.95564601729999998</v>
      </c>
      <c r="K17" s="96">
        <v>1.0683381675000001</v>
      </c>
      <c r="L17" s="96">
        <v>1.0117438336</v>
      </c>
      <c r="M17" s="96">
        <v>1.1280982420000001</v>
      </c>
      <c r="N17" s="96" t="s">
        <v>28</v>
      </c>
      <c r="O17" s="95" t="s">
        <v>28</v>
      </c>
      <c r="P17" s="95" t="s">
        <v>28</v>
      </c>
      <c r="Q17" s="95" t="s">
        <v>28</v>
      </c>
      <c r="R17" s="95" t="s">
        <v>28</v>
      </c>
      <c r="S17" s="95">
        <v>1513</v>
      </c>
      <c r="T17" s="95">
        <v>1645</v>
      </c>
      <c r="U17" s="109">
        <v>0.91221744260000004</v>
      </c>
      <c r="V17" s="96">
        <v>0.86497168589999995</v>
      </c>
      <c r="W17" s="96">
        <v>0.96204381729999999</v>
      </c>
      <c r="X17" s="96">
        <v>1.6582119199999999E-2</v>
      </c>
      <c r="Y17" s="98">
        <v>0.91975683890000004</v>
      </c>
      <c r="Z17" s="96">
        <v>0.87456022040000003</v>
      </c>
      <c r="AA17" s="96">
        <v>0.96728918480000003</v>
      </c>
      <c r="AB17" s="96">
        <v>1.0671683997999999</v>
      </c>
      <c r="AC17" s="96">
        <v>1.0118973908</v>
      </c>
      <c r="AD17" s="96">
        <v>1.1254583755000001</v>
      </c>
      <c r="AE17" s="95" t="s">
        <v>28</v>
      </c>
      <c r="AF17" s="95" t="s">
        <v>28</v>
      </c>
      <c r="AG17" s="95" t="s">
        <v>28</v>
      </c>
      <c r="AH17" s="95" t="s">
        <v>28</v>
      </c>
      <c r="AI17" s="95" t="s">
        <v>28</v>
      </c>
      <c r="AJ17" s="95">
        <v>1462</v>
      </c>
      <c r="AK17" s="95">
        <v>1653</v>
      </c>
      <c r="AL17" s="109">
        <v>0.873300034</v>
      </c>
      <c r="AM17" s="96">
        <v>0.82709902280000003</v>
      </c>
      <c r="AN17" s="96">
        <v>0.92208179239999999</v>
      </c>
      <c r="AO17" s="96">
        <v>6.1678105300000001E-2</v>
      </c>
      <c r="AP17" s="98">
        <v>0.88445251059999996</v>
      </c>
      <c r="AQ17" s="96">
        <v>0.84025827669999997</v>
      </c>
      <c r="AR17" s="96">
        <v>0.93097118489999997</v>
      </c>
      <c r="AS17" s="96">
        <v>1.0531872839</v>
      </c>
      <c r="AT17" s="96">
        <v>0.99746952870000005</v>
      </c>
      <c r="AU17" s="96">
        <v>1.1120173831</v>
      </c>
      <c r="AV17" s="95" t="s">
        <v>28</v>
      </c>
      <c r="AW17" s="95" t="s">
        <v>28</v>
      </c>
      <c r="AX17" s="95" t="s">
        <v>28</v>
      </c>
      <c r="AY17" s="95" t="s">
        <v>28</v>
      </c>
      <c r="AZ17" s="95" t="s">
        <v>28</v>
      </c>
      <c r="BA17" s="95" t="s">
        <v>28</v>
      </c>
      <c r="BB17" s="95" t="s">
        <v>28</v>
      </c>
      <c r="BC17" s="95" t="s">
        <v>28</v>
      </c>
      <c r="BD17" s="95" t="s">
        <v>28</v>
      </c>
      <c r="BE17" s="95" t="s">
        <v>28</v>
      </c>
      <c r="BF17" s="95" t="s">
        <v>28</v>
      </c>
      <c r="BG17" s="95" t="s">
        <v>28</v>
      </c>
      <c r="BH17" s="95" t="s">
        <v>28</v>
      </c>
      <c r="BI17" s="95" t="s">
        <v>28</v>
      </c>
      <c r="BJ17" s="95" t="s">
        <v>28</v>
      </c>
      <c r="BK17" s="95" t="s">
        <v>28</v>
      </c>
      <c r="BL17" s="95" t="s">
        <v>28</v>
      </c>
      <c r="BM17" s="95" t="s">
        <v>28</v>
      </c>
      <c r="BN17" s="95" t="s">
        <v>28</v>
      </c>
      <c r="BO17" s="95" t="s">
        <v>28</v>
      </c>
      <c r="BP17" s="95" t="s">
        <v>28</v>
      </c>
      <c r="BQ17" s="95" t="s">
        <v>28</v>
      </c>
      <c r="BR17" s="96" t="s">
        <v>28</v>
      </c>
      <c r="BS17" s="96" t="s">
        <v>28</v>
      </c>
      <c r="BT17" s="96" t="s">
        <v>28</v>
      </c>
      <c r="BU17" s="96" t="s">
        <v>28</v>
      </c>
      <c r="BV17" s="107" t="s">
        <v>28</v>
      </c>
      <c r="BW17" s="108">
        <v>1444</v>
      </c>
      <c r="BX17" s="108">
        <v>1513</v>
      </c>
      <c r="BY17" s="108">
        <v>1462</v>
      </c>
    </row>
    <row r="18" spans="1:77" x14ac:dyDescent="0.3">
      <c r="A18" t="s">
        <v>44</v>
      </c>
      <c r="B18" s="95">
        <v>1177</v>
      </c>
      <c r="C18" s="95">
        <v>1273</v>
      </c>
      <c r="D18" s="109">
        <v>0.91454746649999996</v>
      </c>
      <c r="E18" s="96">
        <v>0.86146481070000003</v>
      </c>
      <c r="F18" s="96">
        <v>0.97090102580000004</v>
      </c>
      <c r="G18" s="96">
        <v>1.02640645E-2</v>
      </c>
      <c r="H18" s="98">
        <v>0.92458758839999999</v>
      </c>
      <c r="I18" s="96">
        <v>0.87324692449999997</v>
      </c>
      <c r="J18" s="96">
        <v>0.97894671550000001</v>
      </c>
      <c r="K18" s="96">
        <v>1.0814565758000001</v>
      </c>
      <c r="L18" s="96">
        <v>1.0186860917</v>
      </c>
      <c r="M18" s="96">
        <v>1.1480949183</v>
      </c>
      <c r="N18" s="96" t="s">
        <v>28</v>
      </c>
      <c r="O18" s="95" t="s">
        <v>28</v>
      </c>
      <c r="P18" s="95" t="s">
        <v>28</v>
      </c>
      <c r="Q18" s="95" t="s">
        <v>28</v>
      </c>
      <c r="R18" s="95" t="s">
        <v>28</v>
      </c>
      <c r="S18" s="95">
        <v>1265</v>
      </c>
      <c r="T18" s="95">
        <v>1360</v>
      </c>
      <c r="U18" s="109">
        <v>0.91773590279999995</v>
      </c>
      <c r="V18" s="96">
        <v>0.86624833629999998</v>
      </c>
      <c r="W18" s="96">
        <v>0.97228375739999995</v>
      </c>
      <c r="X18" s="96">
        <v>1.5886524900000001E-2</v>
      </c>
      <c r="Y18" s="98">
        <v>0.93014705880000004</v>
      </c>
      <c r="Z18" s="96">
        <v>0.88027662220000003</v>
      </c>
      <c r="AA18" s="96">
        <v>0.98284281240000004</v>
      </c>
      <c r="AB18" s="96">
        <v>1.0736242358999999</v>
      </c>
      <c r="AC18" s="96">
        <v>1.0133908952999999</v>
      </c>
      <c r="AD18" s="96">
        <v>1.1374376909999999</v>
      </c>
      <c r="AE18" s="95" t="s">
        <v>28</v>
      </c>
      <c r="AF18" s="95" t="s">
        <v>28</v>
      </c>
      <c r="AG18" s="95" t="s">
        <v>28</v>
      </c>
      <c r="AH18" s="95" t="s">
        <v>28</v>
      </c>
      <c r="AI18" s="95" t="s">
        <v>28</v>
      </c>
      <c r="AJ18" s="95">
        <v>1093</v>
      </c>
      <c r="AK18" s="95">
        <v>1208</v>
      </c>
      <c r="AL18" s="109">
        <v>0.88972473620000003</v>
      </c>
      <c r="AM18" s="96">
        <v>0.83621156900000004</v>
      </c>
      <c r="AN18" s="96">
        <v>0.94666246620000005</v>
      </c>
      <c r="AO18" s="96">
        <v>2.6006067599999998E-2</v>
      </c>
      <c r="AP18" s="98">
        <v>0.90480132449999995</v>
      </c>
      <c r="AQ18" s="96">
        <v>0.85272006690000002</v>
      </c>
      <c r="AR18" s="96">
        <v>0.96006352920000004</v>
      </c>
      <c r="AS18" s="96">
        <v>1.0729952385999999</v>
      </c>
      <c r="AT18" s="96">
        <v>1.0084591284</v>
      </c>
      <c r="AU18" s="96">
        <v>1.1416613223000001</v>
      </c>
      <c r="AV18" s="95" t="s">
        <v>28</v>
      </c>
      <c r="AW18" s="95" t="s">
        <v>28</v>
      </c>
      <c r="AX18" s="95" t="s">
        <v>28</v>
      </c>
      <c r="AY18" s="95" t="s">
        <v>28</v>
      </c>
      <c r="AZ18" s="95" t="s">
        <v>28</v>
      </c>
      <c r="BA18" s="95" t="s">
        <v>28</v>
      </c>
      <c r="BB18" s="95" t="s">
        <v>28</v>
      </c>
      <c r="BC18" s="95" t="s">
        <v>28</v>
      </c>
      <c r="BD18" s="95" t="s">
        <v>28</v>
      </c>
      <c r="BE18" s="95" t="s">
        <v>28</v>
      </c>
      <c r="BF18" s="95" t="s">
        <v>28</v>
      </c>
      <c r="BG18" s="95" t="s">
        <v>28</v>
      </c>
      <c r="BH18" s="95" t="s">
        <v>28</v>
      </c>
      <c r="BI18" s="95" t="s">
        <v>28</v>
      </c>
      <c r="BJ18" s="95" t="s">
        <v>28</v>
      </c>
      <c r="BK18" s="95" t="s">
        <v>28</v>
      </c>
      <c r="BL18" s="95" t="s">
        <v>28</v>
      </c>
      <c r="BM18" s="95" t="s">
        <v>28</v>
      </c>
      <c r="BN18" s="95" t="s">
        <v>28</v>
      </c>
      <c r="BO18" s="95" t="s">
        <v>28</v>
      </c>
      <c r="BP18" s="95" t="s">
        <v>28</v>
      </c>
      <c r="BQ18" s="95" t="s">
        <v>28</v>
      </c>
      <c r="BR18" s="96" t="s">
        <v>28</v>
      </c>
      <c r="BS18" s="96" t="s">
        <v>28</v>
      </c>
      <c r="BT18" s="96" t="s">
        <v>28</v>
      </c>
      <c r="BU18" s="96" t="s">
        <v>28</v>
      </c>
      <c r="BV18" s="107" t="s">
        <v>28</v>
      </c>
      <c r="BW18" s="108">
        <v>1177</v>
      </c>
      <c r="BX18" s="108">
        <v>1265</v>
      </c>
      <c r="BY18" s="108">
        <v>1093</v>
      </c>
    </row>
    <row r="19" spans="1:77" x14ac:dyDescent="0.3">
      <c r="A19" t="s">
        <v>45</v>
      </c>
      <c r="B19" s="95">
        <v>13046</v>
      </c>
      <c r="C19" s="95">
        <v>15619</v>
      </c>
      <c r="D19" s="109">
        <v>0.84566268030000002</v>
      </c>
      <c r="E19" s="96">
        <v>0.82486268519999995</v>
      </c>
      <c r="F19" s="96">
        <v>0.86698717459999997</v>
      </c>
      <c r="G19" s="96" t="s">
        <v>28</v>
      </c>
      <c r="H19" s="98">
        <v>0.83526474169999998</v>
      </c>
      <c r="I19" s="96">
        <v>0.82105413230000002</v>
      </c>
      <c r="J19" s="96">
        <v>0.84972130489999997</v>
      </c>
      <c r="K19" s="96" t="s">
        <v>28</v>
      </c>
      <c r="L19" s="96" t="s">
        <v>28</v>
      </c>
      <c r="M19" s="96" t="s">
        <v>28</v>
      </c>
      <c r="N19" s="96" t="s">
        <v>28</v>
      </c>
      <c r="O19" s="95" t="s">
        <v>28</v>
      </c>
      <c r="P19" s="95" t="s">
        <v>28</v>
      </c>
      <c r="Q19" s="95" t="s">
        <v>28</v>
      </c>
      <c r="R19" s="95" t="s">
        <v>28</v>
      </c>
      <c r="S19" s="95">
        <v>13537</v>
      </c>
      <c r="T19" s="95">
        <v>15924</v>
      </c>
      <c r="U19" s="109">
        <v>0.8548017752</v>
      </c>
      <c r="V19" s="96">
        <v>0.83401365100000002</v>
      </c>
      <c r="W19" s="96">
        <v>0.87610805169999995</v>
      </c>
      <c r="X19" s="96" t="s">
        <v>28</v>
      </c>
      <c r="Y19" s="98">
        <v>0.85010047730000005</v>
      </c>
      <c r="Z19" s="96">
        <v>0.83589995579999998</v>
      </c>
      <c r="AA19" s="96">
        <v>0.86454224150000003</v>
      </c>
      <c r="AB19" s="96" t="s">
        <v>28</v>
      </c>
      <c r="AC19" s="96" t="s">
        <v>28</v>
      </c>
      <c r="AD19" s="96" t="s">
        <v>28</v>
      </c>
      <c r="AE19" s="95" t="s">
        <v>28</v>
      </c>
      <c r="AF19" s="95" t="s">
        <v>28</v>
      </c>
      <c r="AG19" s="95" t="s">
        <v>28</v>
      </c>
      <c r="AH19" s="95" t="s">
        <v>28</v>
      </c>
      <c r="AI19" s="95" t="s">
        <v>28</v>
      </c>
      <c r="AJ19" s="95">
        <v>11962</v>
      </c>
      <c r="AK19" s="95">
        <v>14426</v>
      </c>
      <c r="AL19" s="109">
        <v>0.82919728270000004</v>
      </c>
      <c r="AM19" s="96">
        <v>0.81447013909999999</v>
      </c>
      <c r="AN19" s="96">
        <v>0.8441907206</v>
      </c>
      <c r="AO19" s="96" t="s">
        <v>28</v>
      </c>
      <c r="AP19" s="98">
        <v>0.82919728270000004</v>
      </c>
      <c r="AQ19" s="96">
        <v>0.81447013909999999</v>
      </c>
      <c r="AR19" s="96">
        <v>0.8441907206</v>
      </c>
      <c r="AS19" s="96" t="s">
        <v>28</v>
      </c>
      <c r="AT19" s="96" t="s">
        <v>28</v>
      </c>
      <c r="AU19" s="96" t="s">
        <v>28</v>
      </c>
      <c r="AV19" s="95" t="s">
        <v>28</v>
      </c>
      <c r="AW19" s="95" t="s">
        <v>28</v>
      </c>
      <c r="AX19" s="95" t="s">
        <v>28</v>
      </c>
      <c r="AY19" s="95" t="s">
        <v>28</v>
      </c>
      <c r="AZ19" s="95" t="s">
        <v>28</v>
      </c>
      <c r="BA19" s="95" t="s">
        <v>28</v>
      </c>
      <c r="BB19" s="95" t="s">
        <v>28</v>
      </c>
      <c r="BC19" s="95" t="s">
        <v>28</v>
      </c>
      <c r="BD19" s="95" t="s">
        <v>28</v>
      </c>
      <c r="BE19" s="95" t="s">
        <v>28</v>
      </c>
      <c r="BF19" s="95" t="s">
        <v>28</v>
      </c>
      <c r="BG19" s="95" t="s">
        <v>28</v>
      </c>
      <c r="BH19" s="95" t="s">
        <v>28</v>
      </c>
      <c r="BI19" s="95" t="s">
        <v>28</v>
      </c>
      <c r="BJ19" s="95" t="s">
        <v>28</v>
      </c>
      <c r="BK19" s="95" t="s">
        <v>28</v>
      </c>
      <c r="BL19" s="95" t="s">
        <v>28</v>
      </c>
      <c r="BM19" s="95" t="s">
        <v>28</v>
      </c>
      <c r="BN19" s="95" t="s">
        <v>28</v>
      </c>
      <c r="BO19" s="95" t="s">
        <v>28</v>
      </c>
      <c r="BP19" s="95" t="s">
        <v>28</v>
      </c>
      <c r="BQ19" s="95" t="s">
        <v>28</v>
      </c>
      <c r="BR19" s="96" t="s">
        <v>28</v>
      </c>
      <c r="BS19" s="96" t="s">
        <v>28</v>
      </c>
      <c r="BT19" s="96" t="s">
        <v>28</v>
      </c>
      <c r="BU19" s="96" t="s">
        <v>28</v>
      </c>
      <c r="BV19" s="107" t="s">
        <v>28</v>
      </c>
      <c r="BW19" s="108">
        <v>13046</v>
      </c>
      <c r="BX19" s="108">
        <v>13537</v>
      </c>
      <c r="BY19" s="108">
        <v>11962</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3" t="s">
        <v>432</v>
      </c>
      <c r="B1" s="55"/>
      <c r="C1" s="55"/>
      <c r="D1" s="55"/>
      <c r="E1" s="55"/>
      <c r="F1" s="55"/>
      <c r="G1" s="55"/>
      <c r="H1" s="55"/>
      <c r="I1" s="55"/>
      <c r="J1" s="55"/>
      <c r="K1" s="55"/>
      <c r="L1" s="55"/>
    </row>
    <row r="2" spans="1:16" s="56" customFormat="1" ht="18.899999999999999" customHeight="1" x14ac:dyDescent="0.3">
      <c r="A2" s="1" t="s">
        <v>437</v>
      </c>
      <c r="B2" s="57"/>
      <c r="C2" s="57"/>
      <c r="D2" s="57"/>
      <c r="E2" s="57"/>
      <c r="F2" s="57"/>
      <c r="G2" s="57"/>
      <c r="H2" s="57"/>
      <c r="I2" s="57"/>
      <c r="J2" s="57"/>
      <c r="K2" s="55"/>
      <c r="L2" s="55"/>
    </row>
    <row r="3" spans="1:16" s="60" customFormat="1" ht="54" customHeight="1" x14ac:dyDescent="0.3">
      <c r="A3" s="110" t="s">
        <v>450</v>
      </c>
      <c r="B3" s="58" t="s">
        <v>444</v>
      </c>
      <c r="C3" s="58" t="s">
        <v>452</v>
      </c>
      <c r="D3" s="58" t="s">
        <v>453</v>
      </c>
      <c r="E3" s="58" t="s">
        <v>445</v>
      </c>
      <c r="F3" s="58" t="s">
        <v>454</v>
      </c>
      <c r="G3" s="58" t="s">
        <v>455</v>
      </c>
      <c r="H3" s="58" t="s">
        <v>446</v>
      </c>
      <c r="I3" s="58" t="s">
        <v>456</v>
      </c>
      <c r="J3" s="59" t="s">
        <v>457</v>
      </c>
      <c r="O3" s="61"/>
      <c r="P3" s="61"/>
    </row>
    <row r="4" spans="1:16" s="56" customFormat="1" ht="18.899999999999999" customHeight="1" x14ac:dyDescent="0.3">
      <c r="A4" s="73" t="s">
        <v>286</v>
      </c>
      <c r="B4" s="63">
        <v>648</v>
      </c>
      <c r="C4" s="88">
        <v>91.914893620000001</v>
      </c>
      <c r="D4" s="88">
        <v>91.35015018</v>
      </c>
      <c r="E4" s="63">
        <v>830</v>
      </c>
      <c r="F4" s="88">
        <v>91.309130910000007</v>
      </c>
      <c r="G4" s="88">
        <v>90.489717429999999</v>
      </c>
      <c r="H4" s="63">
        <v>744</v>
      </c>
      <c r="I4" s="88">
        <v>86.713286710000006</v>
      </c>
      <c r="J4" s="88">
        <v>85.761970349999999</v>
      </c>
    </row>
    <row r="5" spans="1:16" s="56" customFormat="1" ht="18.899999999999999" customHeight="1" x14ac:dyDescent="0.3">
      <c r="A5" s="73" t="s">
        <v>287</v>
      </c>
      <c r="B5" s="63" t="s">
        <v>428</v>
      </c>
      <c r="C5" s="88" t="s">
        <v>428</v>
      </c>
      <c r="D5" s="88" t="s">
        <v>428</v>
      </c>
      <c r="E5" s="63">
        <v>256</v>
      </c>
      <c r="F5" s="88">
        <v>96.240601499999997</v>
      </c>
      <c r="G5" s="88">
        <v>95.346115690000005</v>
      </c>
      <c r="H5" s="63" t="s">
        <v>428</v>
      </c>
      <c r="I5" s="88" t="s">
        <v>428</v>
      </c>
      <c r="J5" s="88" t="s">
        <v>428</v>
      </c>
    </row>
    <row r="6" spans="1:16" s="56" customFormat="1" ht="18.899999999999999" customHeight="1" x14ac:dyDescent="0.3">
      <c r="A6" s="73" t="s">
        <v>288</v>
      </c>
      <c r="B6" s="63">
        <v>565</v>
      </c>
      <c r="C6" s="88">
        <v>93.853820600000006</v>
      </c>
      <c r="D6" s="88">
        <v>93.443000810000001</v>
      </c>
      <c r="E6" s="63">
        <v>535</v>
      </c>
      <c r="F6" s="88">
        <v>92.881944439999998</v>
      </c>
      <c r="G6" s="88">
        <v>92.350835559999993</v>
      </c>
      <c r="H6" s="63">
        <v>525</v>
      </c>
      <c r="I6" s="88">
        <v>92.592592589999995</v>
      </c>
      <c r="J6" s="88">
        <v>91.691975229999997</v>
      </c>
    </row>
    <row r="7" spans="1:16" s="56" customFormat="1" ht="18.899999999999999" customHeight="1" x14ac:dyDescent="0.3">
      <c r="A7" s="73" t="s">
        <v>289</v>
      </c>
      <c r="B7" s="63">
        <v>606</v>
      </c>
      <c r="C7" s="88">
        <v>90.447761189999994</v>
      </c>
      <c r="D7" s="88">
        <v>90.169946300000007</v>
      </c>
      <c r="E7" s="63">
        <v>681</v>
      </c>
      <c r="F7" s="88">
        <v>94.060773480000009</v>
      </c>
      <c r="G7" s="88">
        <v>93.449007129999998</v>
      </c>
      <c r="H7" s="63">
        <v>507</v>
      </c>
      <c r="I7" s="88">
        <v>89.260563380000008</v>
      </c>
      <c r="J7" s="88">
        <v>88.369015480000002</v>
      </c>
    </row>
    <row r="8" spans="1:16" s="56" customFormat="1" ht="18.899999999999999" customHeight="1" x14ac:dyDescent="0.3">
      <c r="A8" s="73" t="s">
        <v>290</v>
      </c>
      <c r="B8" s="63">
        <v>355</v>
      </c>
      <c r="C8" s="88">
        <v>88.308457709999999</v>
      </c>
      <c r="D8" s="88">
        <v>88.360261929999993</v>
      </c>
      <c r="E8" s="63">
        <v>369</v>
      </c>
      <c r="F8" s="88">
        <v>90.441176470000002</v>
      </c>
      <c r="G8" s="88">
        <v>90.342762160000007</v>
      </c>
      <c r="H8" s="63">
        <v>369</v>
      </c>
      <c r="I8" s="88">
        <v>89.781021899999999</v>
      </c>
      <c r="J8" s="88">
        <v>89.050949669999994</v>
      </c>
    </row>
    <row r="9" spans="1:16" s="56" customFormat="1" ht="18.899999999999999" customHeight="1" x14ac:dyDescent="0.3">
      <c r="A9" s="73" t="s">
        <v>291</v>
      </c>
      <c r="B9" s="63">
        <v>667</v>
      </c>
      <c r="C9" s="88">
        <v>87.532808399999993</v>
      </c>
      <c r="D9" s="88">
        <v>87.649560089999994</v>
      </c>
      <c r="E9" s="63">
        <v>789</v>
      </c>
      <c r="F9" s="88">
        <v>90.068493149999995</v>
      </c>
      <c r="G9" s="88">
        <v>89.465671069999999</v>
      </c>
      <c r="H9" s="63">
        <v>724</v>
      </c>
      <c r="I9" s="88">
        <v>82.932416950000004</v>
      </c>
      <c r="J9" s="88">
        <v>82.202055009999995</v>
      </c>
    </row>
    <row r="10" spans="1:16" s="56" customFormat="1" ht="18.899999999999999" customHeight="1" x14ac:dyDescent="0.3">
      <c r="A10" s="73" t="s">
        <v>292</v>
      </c>
      <c r="B10" s="63">
        <v>539</v>
      </c>
      <c r="C10" s="88">
        <v>94.395796849999996</v>
      </c>
      <c r="D10" s="88">
        <v>93.894682689999996</v>
      </c>
      <c r="E10" s="63">
        <v>562</v>
      </c>
      <c r="F10" s="88">
        <v>94.612794609999995</v>
      </c>
      <c r="G10" s="88">
        <v>93.803933749999999</v>
      </c>
      <c r="H10" s="63">
        <v>425</v>
      </c>
      <c r="I10" s="88">
        <v>88.912133890000007</v>
      </c>
      <c r="J10" s="88">
        <v>87.786875080000002</v>
      </c>
    </row>
    <row r="11" spans="1:16" s="56" customFormat="1" ht="18.899999999999999" customHeight="1" x14ac:dyDescent="0.3">
      <c r="A11" s="73" t="s">
        <v>293</v>
      </c>
      <c r="B11" s="63">
        <v>917</v>
      </c>
      <c r="C11" s="88">
        <v>86.02251407</v>
      </c>
      <c r="D11" s="88">
        <v>86.616876070000004</v>
      </c>
      <c r="E11" s="63">
        <v>1019</v>
      </c>
      <c r="F11" s="88">
        <v>89.30762489</v>
      </c>
      <c r="G11" s="88">
        <v>89.096977870000003</v>
      </c>
      <c r="H11" s="63">
        <v>800</v>
      </c>
      <c r="I11" s="88">
        <v>87.241003269999993</v>
      </c>
      <c r="J11" s="88">
        <v>86.657865099999995</v>
      </c>
    </row>
    <row r="12" spans="1:16" s="56" customFormat="1" ht="18.899999999999999" customHeight="1" x14ac:dyDescent="0.3">
      <c r="A12" s="73" t="s">
        <v>294</v>
      </c>
      <c r="B12" s="63">
        <v>332</v>
      </c>
      <c r="C12" s="88">
        <v>78.486997639999998</v>
      </c>
      <c r="D12" s="88">
        <v>79.240472549999993</v>
      </c>
      <c r="E12" s="63">
        <v>353</v>
      </c>
      <c r="F12" s="88">
        <v>82.669789230000006</v>
      </c>
      <c r="G12" s="88">
        <v>82.764137120000001</v>
      </c>
      <c r="H12" s="63">
        <v>310</v>
      </c>
      <c r="I12" s="88">
        <v>76.543209879999992</v>
      </c>
      <c r="J12" s="88">
        <v>76.160806449999995</v>
      </c>
    </row>
    <row r="13" spans="1:16" s="56" customFormat="1" ht="18.899999999999999" customHeight="1" x14ac:dyDescent="0.3">
      <c r="A13" s="73" t="s">
        <v>295</v>
      </c>
      <c r="B13" s="63">
        <v>521</v>
      </c>
      <c r="C13" s="88">
        <v>92.049469959999996</v>
      </c>
      <c r="D13" s="88">
        <v>92.052103200000005</v>
      </c>
      <c r="E13" s="63">
        <v>505</v>
      </c>
      <c r="F13" s="88">
        <v>88.132635250000007</v>
      </c>
      <c r="G13" s="88">
        <v>88.094309640000006</v>
      </c>
      <c r="H13" s="63">
        <v>427</v>
      </c>
      <c r="I13" s="88">
        <v>86.612576059999995</v>
      </c>
      <c r="J13" s="88">
        <v>85.931836329999996</v>
      </c>
    </row>
    <row r="14" spans="1:16" s="56" customFormat="1" ht="18.899999999999999" customHeight="1" x14ac:dyDescent="0.3">
      <c r="A14" s="73" t="s">
        <v>296</v>
      </c>
      <c r="B14" s="63">
        <v>846</v>
      </c>
      <c r="C14" s="88">
        <v>80.879541109999991</v>
      </c>
      <c r="D14" s="88">
        <v>81.955275900000004</v>
      </c>
      <c r="E14" s="63">
        <v>807</v>
      </c>
      <c r="F14" s="88">
        <v>83.975026009999993</v>
      </c>
      <c r="G14" s="88">
        <v>84.589107659999996</v>
      </c>
      <c r="H14" s="63">
        <v>583</v>
      </c>
      <c r="I14" s="88">
        <v>78.890392419999998</v>
      </c>
      <c r="J14" s="88">
        <v>79.175720169999991</v>
      </c>
    </row>
    <row r="15" spans="1:16" s="56" customFormat="1" ht="18.899999999999999" customHeight="1" x14ac:dyDescent="0.3">
      <c r="A15" s="73" t="s">
        <v>297</v>
      </c>
      <c r="B15" s="63">
        <v>570</v>
      </c>
      <c r="C15" s="88">
        <v>74.21875</v>
      </c>
      <c r="D15" s="88">
        <v>75.996425329999994</v>
      </c>
      <c r="E15" s="63">
        <v>500</v>
      </c>
      <c r="F15" s="88">
        <v>73.313782989999993</v>
      </c>
      <c r="G15" s="88">
        <v>74.360465980000001</v>
      </c>
      <c r="H15" s="63">
        <v>368</v>
      </c>
      <c r="I15" s="88">
        <v>70.229007629999998</v>
      </c>
      <c r="J15" s="88">
        <v>70.893712769999993</v>
      </c>
    </row>
    <row r="16" spans="1:16" s="56" customFormat="1" ht="18.899999999999999" customHeight="1" x14ac:dyDescent="0.3">
      <c r="A16" s="73" t="s">
        <v>298</v>
      </c>
      <c r="B16" s="63">
        <v>6841</v>
      </c>
      <c r="C16" s="88">
        <v>86.693701689999997</v>
      </c>
      <c r="D16" s="88">
        <v>87.528195139999994</v>
      </c>
      <c r="E16" s="63">
        <v>7221</v>
      </c>
      <c r="F16" s="88">
        <v>88.405974529999995</v>
      </c>
      <c r="G16" s="88">
        <v>88.494547670000003</v>
      </c>
      <c r="H16" s="63">
        <v>6043</v>
      </c>
      <c r="I16" s="88">
        <v>84.861676729999999</v>
      </c>
      <c r="J16" s="88">
        <v>84.305036029999997</v>
      </c>
    </row>
    <row r="17" spans="1:10" s="56" customFormat="1" ht="18.899999999999999" customHeight="1" x14ac:dyDescent="0.3">
      <c r="A17" s="73" t="s">
        <v>299</v>
      </c>
      <c r="B17" s="63" t="s">
        <v>428</v>
      </c>
      <c r="C17" s="88" t="s">
        <v>428</v>
      </c>
      <c r="D17" s="88" t="s">
        <v>428</v>
      </c>
      <c r="E17" s="63">
        <v>6</v>
      </c>
      <c r="F17" s="88">
        <v>100</v>
      </c>
      <c r="G17" s="88">
        <v>102.63321055000002</v>
      </c>
      <c r="H17" s="63" t="s">
        <v>428</v>
      </c>
      <c r="I17" s="88" t="s">
        <v>428</v>
      </c>
      <c r="J17" s="88" t="s">
        <v>428</v>
      </c>
    </row>
    <row r="18" spans="1:10" s="56" customFormat="1" ht="18.899999999999999" customHeight="1" x14ac:dyDescent="0.3">
      <c r="A18" s="74" t="s">
        <v>169</v>
      </c>
      <c r="B18" s="75">
        <v>6825</v>
      </c>
      <c r="C18" s="92">
        <v>86.798931710000005</v>
      </c>
      <c r="D18" s="92">
        <v>87.214309819999997</v>
      </c>
      <c r="E18" s="75">
        <v>7212</v>
      </c>
      <c r="F18" s="92">
        <v>88.566867250000001</v>
      </c>
      <c r="G18" s="92">
        <v>88.361657029999989</v>
      </c>
      <c r="H18" s="75">
        <v>6041</v>
      </c>
      <c r="I18" s="92">
        <v>84.905130009999993</v>
      </c>
      <c r="J18" s="92">
        <v>84.251981959999995</v>
      </c>
    </row>
    <row r="19" spans="1:10" s="56" customFormat="1" ht="18.899999999999999" customHeight="1" x14ac:dyDescent="0.3">
      <c r="A19" s="76" t="s">
        <v>29</v>
      </c>
      <c r="B19" s="77">
        <v>13046</v>
      </c>
      <c r="C19" s="91">
        <v>83.52647417</v>
      </c>
      <c r="D19" s="91">
        <v>84.634301890000003</v>
      </c>
      <c r="E19" s="77">
        <v>13537</v>
      </c>
      <c r="F19" s="91">
        <v>85.010047730000011</v>
      </c>
      <c r="G19" s="91">
        <v>85.518342290000007</v>
      </c>
      <c r="H19" s="77">
        <v>11962</v>
      </c>
      <c r="I19" s="91">
        <v>82.919728270000007</v>
      </c>
      <c r="J19" s="91">
        <v>82.919728270000007</v>
      </c>
    </row>
    <row r="20" spans="1:10" ht="18.899999999999999" customHeight="1" x14ac:dyDescent="0.25">
      <c r="A20" s="66" t="s">
        <v>419</v>
      </c>
    </row>
    <row r="22" spans="1:10" ht="15.6" x14ac:dyDescent="0.3">
      <c r="A22" s="114" t="s">
        <v>459</v>
      </c>
      <c r="B22" s="69"/>
      <c r="C22" s="69"/>
      <c r="D22" s="69"/>
      <c r="E22" s="69"/>
      <c r="F22" s="69"/>
      <c r="G22" s="69"/>
      <c r="H22" s="69"/>
      <c r="I22" s="69"/>
      <c r="J22"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3" t="s">
        <v>449</v>
      </c>
      <c r="B1" s="55"/>
      <c r="C1" s="55"/>
      <c r="D1" s="55"/>
      <c r="E1" s="55"/>
      <c r="F1" s="55"/>
      <c r="G1" s="55"/>
      <c r="H1" s="55"/>
      <c r="I1" s="55"/>
      <c r="J1" s="55"/>
      <c r="K1" s="55"/>
      <c r="L1" s="55"/>
    </row>
    <row r="2" spans="1:16" s="56" customFormat="1" ht="18.899999999999999" customHeight="1" x14ac:dyDescent="0.3">
      <c r="A2" s="1" t="s">
        <v>437</v>
      </c>
      <c r="B2" s="57"/>
      <c r="C2" s="57"/>
      <c r="D2" s="57"/>
      <c r="E2" s="57"/>
      <c r="F2" s="57"/>
      <c r="G2" s="57"/>
      <c r="H2" s="57"/>
      <c r="I2" s="57"/>
      <c r="J2" s="57"/>
      <c r="K2" s="55"/>
      <c r="L2" s="55"/>
    </row>
    <row r="3" spans="1:16" s="60" customFormat="1" ht="54" customHeight="1" x14ac:dyDescent="0.3">
      <c r="A3" s="110" t="s">
        <v>448</v>
      </c>
      <c r="B3" s="58" t="s">
        <v>444</v>
      </c>
      <c r="C3" s="58" t="s">
        <v>452</v>
      </c>
      <c r="D3" s="58" t="s">
        <v>453</v>
      </c>
      <c r="E3" s="58" t="s">
        <v>445</v>
      </c>
      <c r="F3" s="58" t="s">
        <v>454</v>
      </c>
      <c r="G3" s="58" t="s">
        <v>455</v>
      </c>
      <c r="H3" s="58" t="s">
        <v>446</v>
      </c>
      <c r="I3" s="58" t="s">
        <v>456</v>
      </c>
      <c r="J3" s="59" t="s">
        <v>457</v>
      </c>
      <c r="O3" s="61"/>
      <c r="P3" s="61"/>
    </row>
    <row r="4" spans="1:16" s="56" customFormat="1" ht="18.899999999999999" customHeight="1" x14ac:dyDescent="0.3">
      <c r="A4" s="73" t="s">
        <v>300</v>
      </c>
      <c r="B4" s="63">
        <v>424</v>
      </c>
      <c r="C4" s="88">
        <v>90.598290599999999</v>
      </c>
      <c r="D4" s="88">
        <v>90.171210180000003</v>
      </c>
      <c r="E4" s="63">
        <v>627</v>
      </c>
      <c r="F4" s="88">
        <v>91.266375550000006</v>
      </c>
      <c r="G4" s="88">
        <v>90.518480189999991</v>
      </c>
      <c r="H4" s="63">
        <v>555</v>
      </c>
      <c r="I4" s="88">
        <v>86.046511629999998</v>
      </c>
      <c r="J4" s="88">
        <v>85.256065879999994</v>
      </c>
    </row>
    <row r="5" spans="1:16" s="56" customFormat="1" ht="18.899999999999999" customHeight="1" x14ac:dyDescent="0.3">
      <c r="A5" s="73" t="s">
        <v>301</v>
      </c>
      <c r="B5" s="63">
        <v>224</v>
      </c>
      <c r="C5" s="88">
        <v>94.514767930000005</v>
      </c>
      <c r="D5" s="88">
        <v>93.741472799999997</v>
      </c>
      <c r="E5" s="63">
        <v>203</v>
      </c>
      <c r="F5" s="88">
        <v>91.441441440000006</v>
      </c>
      <c r="G5" s="88">
        <v>90.546230319999992</v>
      </c>
      <c r="H5" s="63">
        <v>189</v>
      </c>
      <c r="I5" s="88">
        <v>88.732394369999994</v>
      </c>
      <c r="J5" s="88">
        <v>87.452087500000005</v>
      </c>
    </row>
    <row r="6" spans="1:16" s="56" customFormat="1" ht="18.899999999999999" customHeight="1" x14ac:dyDescent="0.3">
      <c r="A6" s="73" t="s">
        <v>287</v>
      </c>
      <c r="B6" s="63">
        <v>255</v>
      </c>
      <c r="C6" s="88">
        <v>92.057761729999996</v>
      </c>
      <c r="D6" s="88">
        <v>91.813609</v>
      </c>
      <c r="E6" s="63">
        <v>256</v>
      </c>
      <c r="F6" s="88">
        <v>96.240601499999997</v>
      </c>
      <c r="G6" s="88">
        <v>95.385716729999999</v>
      </c>
      <c r="H6" s="63">
        <v>254</v>
      </c>
      <c r="I6" s="88">
        <v>92.028985510000012</v>
      </c>
      <c r="J6" s="88">
        <v>90.730796769999998</v>
      </c>
    </row>
    <row r="7" spans="1:16" s="56" customFormat="1" ht="18.899999999999999" customHeight="1" x14ac:dyDescent="0.3">
      <c r="A7" s="73" t="s">
        <v>302</v>
      </c>
      <c r="B7" s="63">
        <v>441</v>
      </c>
      <c r="C7" s="88">
        <v>93.630573249999998</v>
      </c>
      <c r="D7" s="88">
        <v>93.138223179999997</v>
      </c>
      <c r="E7" s="63">
        <v>419</v>
      </c>
      <c r="F7" s="88">
        <v>93.31848552000001</v>
      </c>
      <c r="G7" s="88">
        <v>92.62959656999999</v>
      </c>
      <c r="H7" s="63">
        <v>415</v>
      </c>
      <c r="I7" s="88">
        <v>93.049327349999999</v>
      </c>
      <c r="J7" s="88">
        <v>92.065396180000008</v>
      </c>
    </row>
    <row r="8" spans="1:16" s="56" customFormat="1" ht="18.899999999999999" customHeight="1" x14ac:dyDescent="0.3">
      <c r="A8" s="73" t="s">
        <v>303</v>
      </c>
      <c r="B8" s="63">
        <v>124</v>
      </c>
      <c r="C8" s="88">
        <v>94.656488549999992</v>
      </c>
      <c r="D8" s="88">
        <v>94.625931640000005</v>
      </c>
      <c r="E8" s="63">
        <v>116</v>
      </c>
      <c r="F8" s="88">
        <v>91.338582680000002</v>
      </c>
      <c r="G8" s="88">
        <v>91.459422549999999</v>
      </c>
      <c r="H8" s="63">
        <v>110</v>
      </c>
      <c r="I8" s="88">
        <v>90.909090910000003</v>
      </c>
      <c r="J8" s="88">
        <v>90.492638740000004</v>
      </c>
    </row>
    <row r="9" spans="1:16" s="56" customFormat="1" ht="18.899999999999999" customHeight="1" x14ac:dyDescent="0.3">
      <c r="A9" s="73" t="s">
        <v>304</v>
      </c>
      <c r="B9" s="63">
        <v>314</v>
      </c>
      <c r="C9" s="88">
        <v>89.714285709999999</v>
      </c>
      <c r="D9" s="88">
        <v>88.852776419999998</v>
      </c>
      <c r="E9" s="63">
        <v>344</v>
      </c>
      <c r="F9" s="88">
        <v>93.224932250000009</v>
      </c>
      <c r="G9" s="88">
        <v>92.456249150000005</v>
      </c>
      <c r="H9" s="63">
        <v>270</v>
      </c>
      <c r="I9" s="88">
        <v>87.378640780000012</v>
      </c>
      <c r="J9" s="88">
        <v>86.506859739999996</v>
      </c>
    </row>
    <row r="10" spans="1:16" s="56" customFormat="1" ht="18.899999999999999" customHeight="1" x14ac:dyDescent="0.3">
      <c r="A10" s="73" t="s">
        <v>305</v>
      </c>
      <c r="B10" s="63">
        <v>292</v>
      </c>
      <c r="C10" s="88">
        <v>91.25</v>
      </c>
      <c r="D10" s="88">
        <v>91.655529479999998</v>
      </c>
      <c r="E10" s="63">
        <v>337</v>
      </c>
      <c r="F10" s="88">
        <v>94.929577460000004</v>
      </c>
      <c r="G10" s="88">
        <v>94.537430560000004</v>
      </c>
      <c r="H10" s="63">
        <v>237</v>
      </c>
      <c r="I10" s="88">
        <v>91.505791509999995</v>
      </c>
      <c r="J10" s="88">
        <v>90.678472119999995</v>
      </c>
    </row>
    <row r="11" spans="1:16" s="56" customFormat="1" ht="18.899999999999999" customHeight="1" x14ac:dyDescent="0.3">
      <c r="A11" s="73" t="s">
        <v>290</v>
      </c>
      <c r="B11" s="63">
        <v>355</v>
      </c>
      <c r="C11" s="88">
        <v>88.308457709999999</v>
      </c>
      <c r="D11" s="88">
        <v>88.356013379999993</v>
      </c>
      <c r="E11" s="63">
        <v>369</v>
      </c>
      <c r="F11" s="88">
        <v>90.441176470000002</v>
      </c>
      <c r="G11" s="88">
        <v>90.346660830000005</v>
      </c>
      <c r="H11" s="63">
        <v>369</v>
      </c>
      <c r="I11" s="88">
        <v>89.781021899999999</v>
      </c>
      <c r="J11" s="88">
        <v>89.081724390000005</v>
      </c>
    </row>
    <row r="12" spans="1:16" s="56" customFormat="1" ht="18.899999999999999" customHeight="1" x14ac:dyDescent="0.3">
      <c r="A12" s="73" t="s">
        <v>306</v>
      </c>
      <c r="B12" s="63">
        <v>279</v>
      </c>
      <c r="C12" s="88">
        <v>87.735849060000007</v>
      </c>
      <c r="D12" s="88">
        <v>87.985098159999993</v>
      </c>
      <c r="E12" s="63">
        <v>328</v>
      </c>
      <c r="F12" s="88">
        <v>88.648648649999998</v>
      </c>
      <c r="G12" s="88">
        <v>88.258135629999998</v>
      </c>
      <c r="H12" s="63">
        <v>226</v>
      </c>
      <c r="I12" s="88">
        <v>79.577464789999993</v>
      </c>
      <c r="J12" s="88">
        <v>78.908488939999998</v>
      </c>
    </row>
    <row r="13" spans="1:16" s="56" customFormat="1" ht="18.899999999999999" customHeight="1" x14ac:dyDescent="0.3">
      <c r="A13" s="73" t="s">
        <v>307</v>
      </c>
      <c r="B13" s="63" t="s">
        <v>428</v>
      </c>
      <c r="C13" s="88" t="s">
        <v>428</v>
      </c>
      <c r="D13" s="88" t="s">
        <v>428</v>
      </c>
      <c r="E13" s="63">
        <v>38</v>
      </c>
      <c r="F13" s="88">
        <v>97.435897439999991</v>
      </c>
      <c r="G13" s="88">
        <v>96.125937629999996</v>
      </c>
      <c r="H13" s="63" t="s">
        <v>428</v>
      </c>
      <c r="I13" s="88" t="s">
        <v>428</v>
      </c>
      <c r="J13" s="88" t="s">
        <v>428</v>
      </c>
    </row>
    <row r="14" spans="1:16" s="56" customFormat="1" ht="18.899999999999999" customHeight="1" x14ac:dyDescent="0.3">
      <c r="A14" s="73" t="s">
        <v>308</v>
      </c>
      <c r="B14" s="63">
        <v>349</v>
      </c>
      <c r="C14" s="88">
        <v>87.46867168</v>
      </c>
      <c r="D14" s="88">
        <v>87.556953239999999</v>
      </c>
      <c r="E14" s="63">
        <v>423</v>
      </c>
      <c r="F14" s="88">
        <v>90.578158459999997</v>
      </c>
      <c r="G14" s="88">
        <v>89.907986879999996</v>
      </c>
      <c r="H14" s="63">
        <v>440</v>
      </c>
      <c r="I14" s="88">
        <v>83.650190109999997</v>
      </c>
      <c r="J14" s="88">
        <v>82.963591359999995</v>
      </c>
    </row>
    <row r="15" spans="1:16" s="56" customFormat="1" ht="18.899999999999999" customHeight="1" x14ac:dyDescent="0.3">
      <c r="A15" s="73" t="s">
        <v>309</v>
      </c>
      <c r="B15" s="63">
        <v>356</v>
      </c>
      <c r="C15" s="88">
        <v>96.216216219999993</v>
      </c>
      <c r="D15" s="88">
        <v>95.532773140000003</v>
      </c>
      <c r="E15" s="63">
        <v>371</v>
      </c>
      <c r="F15" s="88">
        <v>94.402035620000007</v>
      </c>
      <c r="G15" s="88">
        <v>93.429098889999992</v>
      </c>
      <c r="H15" s="63">
        <v>292</v>
      </c>
      <c r="I15" s="88">
        <v>88.484848479999997</v>
      </c>
      <c r="J15" s="88">
        <v>87.150820609999997</v>
      </c>
    </row>
    <row r="16" spans="1:16" s="56" customFormat="1" ht="18.899999999999999" customHeight="1" x14ac:dyDescent="0.3">
      <c r="A16" s="73" t="s">
        <v>310</v>
      </c>
      <c r="B16" s="63">
        <v>183</v>
      </c>
      <c r="C16" s="88">
        <v>91.044776120000009</v>
      </c>
      <c r="D16" s="88">
        <v>90.92305245</v>
      </c>
      <c r="E16" s="63">
        <v>191</v>
      </c>
      <c r="F16" s="88">
        <v>95.024875620000003</v>
      </c>
      <c r="G16" s="88">
        <v>94.645816780000004</v>
      </c>
      <c r="H16" s="63">
        <v>133</v>
      </c>
      <c r="I16" s="88">
        <v>89.864864860000012</v>
      </c>
      <c r="J16" s="88">
        <v>89.380337499999996</v>
      </c>
    </row>
    <row r="17" spans="1:12" s="56" customFormat="1" ht="18.899999999999999" customHeight="1" x14ac:dyDescent="0.3">
      <c r="A17" s="73" t="s">
        <v>311</v>
      </c>
      <c r="B17" s="63">
        <v>51</v>
      </c>
      <c r="C17" s="88">
        <v>96.226415089999989</v>
      </c>
      <c r="D17" s="88">
        <v>95.035278739999995</v>
      </c>
      <c r="E17" s="63">
        <v>61</v>
      </c>
      <c r="F17" s="88">
        <v>100</v>
      </c>
      <c r="G17" s="88">
        <v>98.412623600000003</v>
      </c>
      <c r="H17" s="63">
        <v>61</v>
      </c>
      <c r="I17" s="88">
        <v>91.044776120000009</v>
      </c>
      <c r="J17" s="88">
        <v>89.42321505000001</v>
      </c>
    </row>
    <row r="18" spans="1:12" s="56" customFormat="1" ht="18.899999999999999" customHeight="1" x14ac:dyDescent="0.3">
      <c r="A18" s="73" t="s">
        <v>312</v>
      </c>
      <c r="B18" s="63">
        <v>304</v>
      </c>
      <c r="C18" s="88">
        <v>85.154061619999993</v>
      </c>
      <c r="D18" s="88">
        <v>85.662778320000001</v>
      </c>
      <c r="E18" s="63">
        <v>376</v>
      </c>
      <c r="F18" s="88">
        <v>88.679245280000004</v>
      </c>
      <c r="G18" s="88">
        <v>88.318976449999994</v>
      </c>
      <c r="H18" s="63">
        <v>282</v>
      </c>
      <c r="I18" s="88">
        <v>87.577639750000003</v>
      </c>
      <c r="J18" s="88">
        <v>86.773794789999997</v>
      </c>
    </row>
    <row r="19" spans="1:12" s="56" customFormat="1" ht="18.899999999999999" customHeight="1" x14ac:dyDescent="0.3">
      <c r="A19" s="73" t="s">
        <v>313</v>
      </c>
      <c r="B19" s="63">
        <v>344</v>
      </c>
      <c r="C19" s="88">
        <v>89.350649349999998</v>
      </c>
      <c r="D19" s="88">
        <v>89.504753219999998</v>
      </c>
      <c r="E19" s="63">
        <v>353</v>
      </c>
      <c r="F19" s="88">
        <v>90.979381439999997</v>
      </c>
      <c r="G19" s="88">
        <v>90.817927769999997</v>
      </c>
      <c r="H19" s="63">
        <v>271</v>
      </c>
      <c r="I19" s="88">
        <v>87.702265369999992</v>
      </c>
      <c r="J19" s="88">
        <v>87.097178350000007</v>
      </c>
    </row>
    <row r="20" spans="1:12" s="56" customFormat="1" ht="18.899999999999999" customHeight="1" x14ac:dyDescent="0.3">
      <c r="A20" s="73" t="s">
        <v>314</v>
      </c>
      <c r="B20" s="63">
        <v>218</v>
      </c>
      <c r="C20" s="88">
        <v>80.44280443000001</v>
      </c>
      <c r="D20" s="88">
        <v>81.915529129999996</v>
      </c>
      <c r="E20" s="63">
        <v>229</v>
      </c>
      <c r="F20" s="88">
        <v>85.447761190000008</v>
      </c>
      <c r="G20" s="88">
        <v>85.709359829999997</v>
      </c>
      <c r="H20" s="63">
        <v>186</v>
      </c>
      <c r="I20" s="88">
        <v>84.931506850000005</v>
      </c>
      <c r="J20" s="88">
        <v>85.104880370000004</v>
      </c>
    </row>
    <row r="21" spans="1:12" s="56" customFormat="1" ht="18.899999999999999" customHeight="1" x14ac:dyDescent="0.3">
      <c r="A21" s="73" t="s">
        <v>315</v>
      </c>
      <c r="B21" s="63">
        <v>164</v>
      </c>
      <c r="C21" s="88">
        <v>79.611650490000002</v>
      </c>
      <c r="D21" s="88">
        <v>79.849986049999998</v>
      </c>
      <c r="E21" s="63">
        <v>174</v>
      </c>
      <c r="F21" s="88">
        <v>86.138613860000007</v>
      </c>
      <c r="G21" s="88">
        <v>85.651772489999999</v>
      </c>
      <c r="H21" s="63">
        <v>177</v>
      </c>
      <c r="I21" s="88">
        <v>81.566820280000002</v>
      </c>
      <c r="J21" s="88">
        <v>80.717318899999995</v>
      </c>
    </row>
    <row r="22" spans="1:12" s="56" customFormat="1" ht="18.899999999999999" customHeight="1" x14ac:dyDescent="0.3">
      <c r="A22" s="73" t="s">
        <v>316</v>
      </c>
      <c r="B22" s="63">
        <v>168</v>
      </c>
      <c r="C22" s="88">
        <v>77.419354839999997</v>
      </c>
      <c r="D22" s="88">
        <v>78.59175737000001</v>
      </c>
      <c r="E22" s="63">
        <v>179</v>
      </c>
      <c r="F22" s="88">
        <v>79.555555560000002</v>
      </c>
      <c r="G22" s="88">
        <v>80.13094323</v>
      </c>
      <c r="H22" s="63">
        <v>133</v>
      </c>
      <c r="I22" s="88">
        <v>70.744680849999995</v>
      </c>
      <c r="J22" s="88">
        <v>70.873114119999997</v>
      </c>
    </row>
    <row r="23" spans="1:12" s="56" customFormat="1" ht="18.899999999999999" customHeight="1" x14ac:dyDescent="0.3">
      <c r="A23" s="73" t="s">
        <v>317</v>
      </c>
      <c r="B23" s="63">
        <v>269</v>
      </c>
      <c r="C23" s="88">
        <v>92.758620690000001</v>
      </c>
      <c r="D23" s="88">
        <v>92.868251119999996</v>
      </c>
      <c r="E23" s="63">
        <v>270</v>
      </c>
      <c r="F23" s="88">
        <v>89.108910890000004</v>
      </c>
      <c r="G23" s="88">
        <v>88.947473099999996</v>
      </c>
      <c r="H23" s="63">
        <v>235</v>
      </c>
      <c r="I23" s="88">
        <v>90.38461538</v>
      </c>
      <c r="J23" s="88">
        <v>89.551791649999998</v>
      </c>
    </row>
    <row r="24" spans="1:12" s="56" customFormat="1" ht="18.899999999999999" customHeight="1" x14ac:dyDescent="0.3">
      <c r="A24" s="73" t="s">
        <v>318</v>
      </c>
      <c r="B24" s="63">
        <v>252</v>
      </c>
      <c r="C24" s="88">
        <v>91.304347829999998</v>
      </c>
      <c r="D24" s="88">
        <v>91.194824009999991</v>
      </c>
      <c r="E24" s="63">
        <v>235</v>
      </c>
      <c r="F24" s="88">
        <v>87.037037040000001</v>
      </c>
      <c r="G24" s="88">
        <v>87.136959449999992</v>
      </c>
      <c r="H24" s="63">
        <v>192</v>
      </c>
      <c r="I24" s="88">
        <v>82.403433480000004</v>
      </c>
      <c r="J24" s="88">
        <v>81.940797310000008</v>
      </c>
    </row>
    <row r="25" spans="1:12" s="56" customFormat="1" ht="18.899999999999999" customHeight="1" x14ac:dyDescent="0.3">
      <c r="A25" s="73" t="s">
        <v>299</v>
      </c>
      <c r="B25" s="63" t="s">
        <v>428</v>
      </c>
      <c r="C25" s="88" t="s">
        <v>428</v>
      </c>
      <c r="D25" s="88" t="s">
        <v>428</v>
      </c>
      <c r="E25" s="63">
        <v>6</v>
      </c>
      <c r="F25" s="88">
        <v>100</v>
      </c>
      <c r="G25" s="88">
        <v>102.63321055000002</v>
      </c>
      <c r="H25" s="63" t="s">
        <v>428</v>
      </c>
      <c r="I25" s="88" t="s">
        <v>428</v>
      </c>
      <c r="J25" s="88" t="s">
        <v>428</v>
      </c>
    </row>
    <row r="26" spans="1:12" s="56" customFormat="1" ht="18.899999999999999" customHeight="1" x14ac:dyDescent="0.3">
      <c r="A26" s="73" t="s">
        <v>319</v>
      </c>
      <c r="B26" s="63">
        <v>411</v>
      </c>
      <c r="C26" s="88">
        <v>79.961089490000006</v>
      </c>
      <c r="D26" s="88">
        <v>80.903006840000003</v>
      </c>
      <c r="E26" s="63">
        <v>409</v>
      </c>
      <c r="F26" s="88">
        <v>86.836518049999995</v>
      </c>
      <c r="G26" s="88">
        <v>87.114827120000001</v>
      </c>
      <c r="H26" s="63">
        <v>284</v>
      </c>
      <c r="I26" s="88">
        <v>79.551820730000003</v>
      </c>
      <c r="J26" s="88">
        <v>79.448461089999995</v>
      </c>
    </row>
    <row r="27" spans="1:12" s="56" customFormat="1" ht="18.899999999999999" customHeight="1" x14ac:dyDescent="0.3">
      <c r="A27" s="73" t="s">
        <v>320</v>
      </c>
      <c r="B27" s="63">
        <v>435</v>
      </c>
      <c r="C27" s="88">
        <v>81.766917289999995</v>
      </c>
      <c r="D27" s="88">
        <v>82.882693599999996</v>
      </c>
      <c r="E27" s="63">
        <v>398</v>
      </c>
      <c r="F27" s="88">
        <v>81.224489800000001</v>
      </c>
      <c r="G27" s="88">
        <v>82.092150320000002</v>
      </c>
      <c r="H27" s="63">
        <v>299</v>
      </c>
      <c r="I27" s="88">
        <v>78.272251310000001</v>
      </c>
      <c r="J27" s="88">
        <v>78.895435879999994</v>
      </c>
    </row>
    <row r="28" spans="1:12" s="56" customFormat="1" ht="18.899999999999999" customHeight="1" x14ac:dyDescent="0.3">
      <c r="A28" s="73" t="s">
        <v>321</v>
      </c>
      <c r="B28" s="63">
        <v>366</v>
      </c>
      <c r="C28" s="88">
        <v>80.263157890000002</v>
      </c>
      <c r="D28" s="88">
        <v>81.913027999999997</v>
      </c>
      <c r="E28" s="63">
        <v>323</v>
      </c>
      <c r="F28" s="88">
        <v>79.361179359999994</v>
      </c>
      <c r="G28" s="88">
        <v>80.156187119999998</v>
      </c>
      <c r="H28" s="63">
        <v>238</v>
      </c>
      <c r="I28" s="88">
        <v>77.52442997</v>
      </c>
      <c r="J28" s="88">
        <v>77.747391089999994</v>
      </c>
    </row>
    <row r="29" spans="1:12" s="56" customFormat="1" ht="18.899999999999999" customHeight="1" x14ac:dyDescent="0.3">
      <c r="A29" s="73" t="s">
        <v>322</v>
      </c>
      <c r="B29" s="63">
        <v>204</v>
      </c>
      <c r="C29" s="88">
        <v>65.38461538</v>
      </c>
      <c r="D29" s="88">
        <v>67.108051759999995</v>
      </c>
      <c r="E29" s="63">
        <v>177</v>
      </c>
      <c r="F29" s="88">
        <v>64.363636360000001</v>
      </c>
      <c r="G29" s="88">
        <v>65.591880430000003</v>
      </c>
      <c r="H29" s="63">
        <v>130</v>
      </c>
      <c r="I29" s="88">
        <v>59.907834100000002</v>
      </c>
      <c r="J29" s="88">
        <v>60.981709669999994</v>
      </c>
    </row>
    <row r="30" spans="1:12" ht="18.899999999999999" customHeight="1" x14ac:dyDescent="0.25">
      <c r="A30" s="74" t="s">
        <v>169</v>
      </c>
      <c r="B30" s="75">
        <v>6825</v>
      </c>
      <c r="C30" s="92">
        <v>86.798931710000005</v>
      </c>
      <c r="D30" s="92">
        <v>87.214309819999997</v>
      </c>
      <c r="E30" s="75">
        <v>7212</v>
      </c>
      <c r="F30" s="92">
        <v>88.566867250000001</v>
      </c>
      <c r="G30" s="92">
        <v>88.361657029999989</v>
      </c>
      <c r="H30" s="75">
        <v>6041</v>
      </c>
      <c r="I30" s="92">
        <v>84.905130009999993</v>
      </c>
      <c r="J30" s="92">
        <v>84.251981959999995</v>
      </c>
    </row>
    <row r="31" spans="1:12" ht="18.899999999999999" customHeight="1" x14ac:dyDescent="0.25">
      <c r="A31" s="76" t="s">
        <v>29</v>
      </c>
      <c r="B31" s="77">
        <v>13046</v>
      </c>
      <c r="C31" s="91">
        <v>83.52647417</v>
      </c>
      <c r="D31" s="91">
        <v>84.634301890000003</v>
      </c>
      <c r="E31" s="77">
        <v>13537</v>
      </c>
      <c r="F31" s="91">
        <v>85.010047730000011</v>
      </c>
      <c r="G31" s="91">
        <v>85.518342290000007</v>
      </c>
      <c r="H31" s="77">
        <v>11962</v>
      </c>
      <c r="I31" s="91">
        <v>82.919728270000007</v>
      </c>
      <c r="J31" s="91">
        <v>82.919728270000007</v>
      </c>
      <c r="K31" s="78"/>
      <c r="L31" s="78"/>
    </row>
    <row r="32" spans="1:12" ht="18.899999999999999" customHeight="1" x14ac:dyDescent="0.25">
      <c r="A32" s="66" t="s">
        <v>419</v>
      </c>
    </row>
    <row r="33" spans="1:16" s="60" customFormat="1" ht="18.899999999999999" customHeight="1" x14ac:dyDescent="0.3">
      <c r="A33" s="56"/>
      <c r="B33" s="67"/>
      <c r="C33" s="68"/>
      <c r="D33" s="68"/>
      <c r="E33" s="68"/>
      <c r="F33" s="68"/>
      <c r="G33" s="68"/>
      <c r="H33" s="67"/>
      <c r="I33" s="68"/>
      <c r="J33" s="68"/>
      <c r="O33" s="54"/>
      <c r="P33" s="54"/>
    </row>
    <row r="34" spans="1:16" ht="15.6" x14ac:dyDescent="0.3">
      <c r="A34" s="114" t="s">
        <v>459</v>
      </c>
      <c r="B34" s="69"/>
      <c r="C34" s="69"/>
      <c r="D34" s="69"/>
      <c r="E34" s="69"/>
      <c r="F34" s="69"/>
      <c r="G34" s="69"/>
      <c r="H34" s="69"/>
      <c r="I34" s="69"/>
      <c r="J34" s="6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3" t="s">
        <v>433</v>
      </c>
      <c r="B1" s="55"/>
      <c r="C1" s="55"/>
      <c r="D1" s="55"/>
      <c r="E1" s="55"/>
      <c r="F1" s="55"/>
      <c r="G1" s="55"/>
      <c r="H1" s="55"/>
      <c r="I1" s="55"/>
      <c r="J1" s="55"/>
    </row>
    <row r="2" spans="1:16" s="56" customFormat="1" ht="18.899999999999999" customHeight="1" x14ac:dyDescent="0.3">
      <c r="A2" s="1" t="s">
        <v>437</v>
      </c>
      <c r="B2" s="57"/>
      <c r="C2" s="57"/>
      <c r="D2" s="57"/>
      <c r="E2" s="57"/>
      <c r="F2" s="57"/>
      <c r="G2" s="57"/>
      <c r="H2" s="57"/>
      <c r="I2" s="57"/>
      <c r="J2" s="57"/>
    </row>
    <row r="3" spans="1:16" s="60" customFormat="1" ht="54" customHeight="1" x14ac:dyDescent="0.3">
      <c r="A3" s="110" t="s">
        <v>447</v>
      </c>
      <c r="B3" s="58" t="s">
        <v>444</v>
      </c>
      <c r="C3" s="58" t="s">
        <v>452</v>
      </c>
      <c r="D3" s="58" t="s">
        <v>453</v>
      </c>
      <c r="E3" s="58" t="s">
        <v>445</v>
      </c>
      <c r="F3" s="58" t="s">
        <v>454</v>
      </c>
      <c r="G3" s="58" t="s">
        <v>455</v>
      </c>
      <c r="H3" s="58" t="s">
        <v>446</v>
      </c>
      <c r="I3" s="58" t="s">
        <v>456</v>
      </c>
      <c r="J3" s="59" t="s">
        <v>457</v>
      </c>
      <c r="O3" s="61"/>
      <c r="P3" s="61"/>
    </row>
    <row r="4" spans="1:16" s="56" customFormat="1" ht="18.899999999999999" customHeight="1" x14ac:dyDescent="0.3">
      <c r="A4" s="73" t="s">
        <v>323</v>
      </c>
      <c r="B4" s="63">
        <v>62</v>
      </c>
      <c r="C4" s="88">
        <v>95.38461538</v>
      </c>
      <c r="D4" s="88">
        <v>95.182861299999999</v>
      </c>
      <c r="E4" s="63">
        <v>86</v>
      </c>
      <c r="F4" s="88">
        <v>94.505494510000005</v>
      </c>
      <c r="G4" s="88">
        <v>93.784327219999994</v>
      </c>
      <c r="H4" s="63">
        <v>82</v>
      </c>
      <c r="I4" s="88">
        <v>91.111111109999996</v>
      </c>
      <c r="J4" s="88">
        <v>89.754262080000004</v>
      </c>
    </row>
    <row r="5" spans="1:16" s="56" customFormat="1" ht="18.899999999999999" customHeight="1" x14ac:dyDescent="0.3">
      <c r="A5" s="73" t="s">
        <v>344</v>
      </c>
      <c r="B5" s="63">
        <v>62</v>
      </c>
      <c r="C5" s="88">
        <v>95.38461538</v>
      </c>
      <c r="D5" s="88">
        <v>95.168692740000012</v>
      </c>
      <c r="E5" s="63">
        <v>86</v>
      </c>
      <c r="F5" s="88">
        <v>88.659793809999996</v>
      </c>
      <c r="G5" s="88">
        <v>88.111327129999992</v>
      </c>
      <c r="H5" s="63">
        <v>96</v>
      </c>
      <c r="I5" s="88">
        <v>88.88888888999999</v>
      </c>
      <c r="J5" s="88">
        <v>88.102068489999994</v>
      </c>
    </row>
    <row r="6" spans="1:16" s="56" customFormat="1" ht="18.899999999999999" customHeight="1" x14ac:dyDescent="0.3">
      <c r="A6" s="73" t="s">
        <v>324</v>
      </c>
      <c r="B6" s="63">
        <v>114</v>
      </c>
      <c r="C6" s="88">
        <v>91.935483869999999</v>
      </c>
      <c r="D6" s="88">
        <v>91.879530209999999</v>
      </c>
      <c r="E6" s="63">
        <v>122</v>
      </c>
      <c r="F6" s="88">
        <v>93.129770990000011</v>
      </c>
      <c r="G6" s="88">
        <v>93.091469469999993</v>
      </c>
      <c r="H6" s="63">
        <v>140</v>
      </c>
      <c r="I6" s="88">
        <v>94.59459459</v>
      </c>
      <c r="J6" s="88">
        <v>94.496126000000004</v>
      </c>
    </row>
    <row r="7" spans="1:16" s="56" customFormat="1" ht="18.899999999999999" customHeight="1" x14ac:dyDescent="0.3">
      <c r="A7" s="73" t="s">
        <v>339</v>
      </c>
      <c r="B7" s="63">
        <v>32</v>
      </c>
      <c r="C7" s="88">
        <v>96.969696970000001</v>
      </c>
      <c r="D7" s="88">
        <v>97.57996747</v>
      </c>
      <c r="E7" s="63">
        <v>37</v>
      </c>
      <c r="F7" s="88">
        <v>97.368421049999995</v>
      </c>
      <c r="G7" s="88">
        <v>98.708353779999996</v>
      </c>
      <c r="H7" s="63">
        <v>29</v>
      </c>
      <c r="I7" s="88">
        <v>87.878787880000004</v>
      </c>
      <c r="J7" s="88">
        <v>88.998860059999998</v>
      </c>
    </row>
    <row r="8" spans="1:16" s="56" customFormat="1" ht="18.899999999999999" customHeight="1" x14ac:dyDescent="0.3">
      <c r="A8" s="73" t="s">
        <v>325</v>
      </c>
      <c r="B8" s="63">
        <v>183</v>
      </c>
      <c r="C8" s="88">
        <v>91.5</v>
      </c>
      <c r="D8" s="88">
        <v>93.029057890000004</v>
      </c>
      <c r="E8" s="63">
        <v>225</v>
      </c>
      <c r="F8" s="88">
        <v>92.975206610000001</v>
      </c>
      <c r="G8" s="88">
        <v>93.962459409999994</v>
      </c>
      <c r="H8" s="63">
        <v>229</v>
      </c>
      <c r="I8" s="88">
        <v>89.453125</v>
      </c>
      <c r="J8" s="88">
        <v>90.179341289999996</v>
      </c>
    </row>
    <row r="9" spans="1:16" s="56" customFormat="1" ht="18.899999999999999" customHeight="1" x14ac:dyDescent="0.3">
      <c r="A9" s="73" t="s">
        <v>340</v>
      </c>
      <c r="B9" s="63">
        <v>154</v>
      </c>
      <c r="C9" s="88">
        <v>93.902439019999989</v>
      </c>
      <c r="D9" s="88">
        <v>94.095406330000003</v>
      </c>
      <c r="E9" s="63">
        <v>190</v>
      </c>
      <c r="F9" s="88">
        <v>95.477386929999994</v>
      </c>
      <c r="G9" s="88">
        <v>95.047506319999997</v>
      </c>
      <c r="H9" s="63">
        <v>188</v>
      </c>
      <c r="I9" s="88">
        <v>94</v>
      </c>
      <c r="J9" s="88">
        <v>93.055199919999993</v>
      </c>
    </row>
    <row r="10" spans="1:16" s="56" customFormat="1" ht="18.899999999999999" customHeight="1" x14ac:dyDescent="0.3">
      <c r="A10" s="73" t="s">
        <v>326</v>
      </c>
      <c r="B10" s="63">
        <v>165</v>
      </c>
      <c r="C10" s="88">
        <v>93.220338979999994</v>
      </c>
      <c r="D10" s="88">
        <v>94.541469069999991</v>
      </c>
      <c r="E10" s="63">
        <v>131</v>
      </c>
      <c r="F10" s="88">
        <v>92.25352113000001</v>
      </c>
      <c r="G10" s="88">
        <v>92.973846589999994</v>
      </c>
      <c r="H10" s="63">
        <v>150</v>
      </c>
      <c r="I10" s="88">
        <v>96.153846149999993</v>
      </c>
      <c r="J10" s="88">
        <v>97.097916179999999</v>
      </c>
    </row>
    <row r="11" spans="1:16" s="56" customFormat="1" ht="18.899999999999999" customHeight="1" x14ac:dyDescent="0.3">
      <c r="A11" s="73" t="s">
        <v>327</v>
      </c>
      <c r="B11" s="63">
        <v>75</v>
      </c>
      <c r="C11" s="88">
        <v>92.592592589999995</v>
      </c>
      <c r="D11" s="88">
        <v>93.524737459999997</v>
      </c>
      <c r="E11" s="63">
        <v>70</v>
      </c>
      <c r="F11" s="88">
        <v>97.222222219999992</v>
      </c>
      <c r="G11" s="88">
        <v>97.331953900000002</v>
      </c>
      <c r="H11" s="63">
        <v>126</v>
      </c>
      <c r="I11" s="88">
        <v>94.029850749999994</v>
      </c>
      <c r="J11" s="88">
        <v>94.410024429999993</v>
      </c>
    </row>
    <row r="12" spans="1:16" s="56" customFormat="1" ht="18.899999999999999" customHeight="1" x14ac:dyDescent="0.3">
      <c r="A12" s="73" t="s">
        <v>210</v>
      </c>
      <c r="B12" s="63">
        <v>70</v>
      </c>
      <c r="C12" s="88">
        <v>89.74358973999999</v>
      </c>
      <c r="D12" s="88">
        <v>90.361068560000007</v>
      </c>
      <c r="E12" s="63">
        <v>54</v>
      </c>
      <c r="F12" s="88">
        <v>93.103448279999995</v>
      </c>
      <c r="G12" s="88">
        <v>94.147896740000007</v>
      </c>
      <c r="H12" s="63">
        <v>60</v>
      </c>
      <c r="I12" s="88">
        <v>92.307692309999993</v>
      </c>
      <c r="J12" s="88">
        <v>92.660074769999994</v>
      </c>
    </row>
    <row r="13" spans="1:16" s="56" customFormat="1" ht="18.899999999999999" customHeight="1" x14ac:dyDescent="0.3">
      <c r="A13" s="73" t="s">
        <v>328</v>
      </c>
      <c r="B13" s="63">
        <v>147</v>
      </c>
      <c r="C13" s="88">
        <v>90.184049079999994</v>
      </c>
      <c r="D13" s="88">
        <v>91.488298259999993</v>
      </c>
      <c r="E13" s="63">
        <v>143</v>
      </c>
      <c r="F13" s="88">
        <v>96.621621619999999</v>
      </c>
      <c r="G13" s="88">
        <v>97.433218600000004</v>
      </c>
      <c r="H13" s="63">
        <v>121</v>
      </c>
      <c r="I13" s="88">
        <v>90.298507459999996</v>
      </c>
      <c r="J13" s="88">
        <v>90.544163089999998</v>
      </c>
    </row>
    <row r="14" spans="1:16" s="56" customFormat="1" ht="18.899999999999999" customHeight="1" x14ac:dyDescent="0.3">
      <c r="A14" s="73" t="s">
        <v>341</v>
      </c>
      <c r="B14" s="63">
        <v>127</v>
      </c>
      <c r="C14" s="88">
        <v>88.81118880999999</v>
      </c>
      <c r="D14" s="88">
        <v>89.491952319999996</v>
      </c>
      <c r="E14" s="63">
        <v>169</v>
      </c>
      <c r="F14" s="88">
        <v>93.370165749999998</v>
      </c>
      <c r="G14" s="88">
        <v>94.338068669999998</v>
      </c>
      <c r="H14" s="63">
        <v>176</v>
      </c>
      <c r="I14" s="88">
        <v>94.117647059999996</v>
      </c>
      <c r="J14" s="88">
        <v>94.774087659999992</v>
      </c>
    </row>
    <row r="15" spans="1:16" s="56" customFormat="1" ht="18.899999999999999" customHeight="1" x14ac:dyDescent="0.3">
      <c r="A15" s="73" t="s">
        <v>329</v>
      </c>
      <c r="B15" s="63">
        <v>329</v>
      </c>
      <c r="C15" s="88">
        <v>94.269340970000002</v>
      </c>
      <c r="D15" s="88">
        <v>95.745332110000007</v>
      </c>
      <c r="E15" s="63">
        <v>302</v>
      </c>
      <c r="F15" s="88">
        <v>94.670846389999994</v>
      </c>
      <c r="G15" s="88">
        <v>95.803340050000003</v>
      </c>
      <c r="H15" s="63">
        <v>259</v>
      </c>
      <c r="I15" s="88">
        <v>92.5</v>
      </c>
      <c r="J15" s="88">
        <v>92.927600870000006</v>
      </c>
    </row>
    <row r="16" spans="1:16" s="56" customFormat="1" ht="18.899999999999999" customHeight="1" x14ac:dyDescent="0.3">
      <c r="A16" s="73" t="s">
        <v>342</v>
      </c>
      <c r="B16" s="63">
        <v>44</v>
      </c>
      <c r="C16" s="88">
        <v>88</v>
      </c>
      <c r="D16" s="88">
        <v>89.389711070000004</v>
      </c>
      <c r="E16" s="63">
        <v>52</v>
      </c>
      <c r="F16" s="88">
        <v>100</v>
      </c>
      <c r="G16" s="88">
        <v>100.99575361999999</v>
      </c>
      <c r="H16" s="63">
        <v>46</v>
      </c>
      <c r="I16" s="88">
        <v>90.19607843</v>
      </c>
      <c r="J16" s="88">
        <v>90.26601801000001</v>
      </c>
    </row>
    <row r="17" spans="1:16" s="56" customFormat="1" ht="18.899999999999999" customHeight="1" x14ac:dyDescent="0.3">
      <c r="A17" s="73" t="s">
        <v>330</v>
      </c>
      <c r="B17" s="63">
        <v>41</v>
      </c>
      <c r="C17" s="88">
        <v>93.181818179999993</v>
      </c>
      <c r="D17" s="88">
        <v>94.403075400000006</v>
      </c>
      <c r="E17" s="63">
        <v>31</v>
      </c>
      <c r="F17" s="88">
        <v>93.939393940000002</v>
      </c>
      <c r="G17" s="88">
        <v>94.025850930000004</v>
      </c>
      <c r="H17" s="63">
        <v>39</v>
      </c>
      <c r="I17" s="88">
        <v>95.12195122</v>
      </c>
      <c r="J17" s="88">
        <v>94.757396810000003</v>
      </c>
    </row>
    <row r="18" spans="1:16" s="56" customFormat="1" ht="18.899999999999999" customHeight="1" x14ac:dyDescent="0.3">
      <c r="A18" s="73" t="s">
        <v>331</v>
      </c>
      <c r="B18" s="63">
        <v>78</v>
      </c>
      <c r="C18" s="88">
        <v>95.12195122</v>
      </c>
      <c r="D18" s="88">
        <v>95.561407439999996</v>
      </c>
      <c r="E18" s="63">
        <v>75</v>
      </c>
      <c r="F18" s="88">
        <v>98.684210530000001</v>
      </c>
      <c r="G18" s="88">
        <v>98.74789041999999</v>
      </c>
      <c r="H18" s="63">
        <v>47</v>
      </c>
      <c r="I18" s="88">
        <v>85.454545449999998</v>
      </c>
      <c r="J18" s="88">
        <v>85.876848390000006</v>
      </c>
    </row>
    <row r="19" spans="1:16" s="56" customFormat="1" ht="18.899999999999999" customHeight="1" x14ac:dyDescent="0.3">
      <c r="A19" s="73" t="s">
        <v>332</v>
      </c>
      <c r="B19" s="63">
        <v>18</v>
      </c>
      <c r="C19" s="88">
        <v>90</v>
      </c>
      <c r="D19" s="88">
        <v>93.28357638</v>
      </c>
      <c r="E19" s="63">
        <v>18</v>
      </c>
      <c r="F19" s="88">
        <v>90</v>
      </c>
      <c r="G19" s="88">
        <v>91.199035260000002</v>
      </c>
      <c r="H19" s="63">
        <v>31</v>
      </c>
      <c r="I19" s="88">
        <v>91.176470590000008</v>
      </c>
      <c r="J19" s="88">
        <v>91.910114220000011</v>
      </c>
    </row>
    <row r="20" spans="1:16" s="56" customFormat="1" ht="18.899999999999999" customHeight="1" x14ac:dyDescent="0.3">
      <c r="A20" s="73" t="s">
        <v>333</v>
      </c>
      <c r="B20" s="63">
        <v>60</v>
      </c>
      <c r="C20" s="88">
        <v>86.956521739999999</v>
      </c>
      <c r="D20" s="88">
        <v>87.704429489999995</v>
      </c>
      <c r="E20" s="63">
        <v>56</v>
      </c>
      <c r="F20" s="88">
        <v>91.803278689999999</v>
      </c>
      <c r="G20" s="88">
        <v>92.496689629999992</v>
      </c>
      <c r="H20" s="63">
        <v>58</v>
      </c>
      <c r="I20" s="88">
        <v>93.548387099999999</v>
      </c>
      <c r="J20" s="88">
        <v>93.756062630000002</v>
      </c>
    </row>
    <row r="21" spans="1:16" s="56" customFormat="1" ht="18.899999999999999" customHeight="1" x14ac:dyDescent="0.3">
      <c r="A21" s="73" t="s">
        <v>334</v>
      </c>
      <c r="B21" s="63">
        <v>54</v>
      </c>
      <c r="C21" s="88">
        <v>81.818181820000007</v>
      </c>
      <c r="D21" s="88">
        <v>82.863421029999998</v>
      </c>
      <c r="E21" s="63">
        <v>42</v>
      </c>
      <c r="F21" s="88">
        <v>82.352941180000002</v>
      </c>
      <c r="G21" s="88">
        <v>83.228711919999995</v>
      </c>
      <c r="H21" s="63">
        <v>35</v>
      </c>
      <c r="I21" s="88">
        <v>81.395348839999997</v>
      </c>
      <c r="J21" s="88">
        <v>81.116767760000002</v>
      </c>
    </row>
    <row r="22" spans="1:16" s="56" customFormat="1" ht="18.899999999999999" customHeight="1" x14ac:dyDescent="0.3">
      <c r="A22" s="73" t="s">
        <v>343</v>
      </c>
      <c r="B22" s="63">
        <v>102</v>
      </c>
      <c r="C22" s="88">
        <v>90.265486730000006</v>
      </c>
      <c r="D22" s="88">
        <v>91.1729615</v>
      </c>
      <c r="E22" s="63">
        <v>101</v>
      </c>
      <c r="F22" s="88">
        <v>90.99099099</v>
      </c>
      <c r="G22" s="88">
        <v>91.154969219999998</v>
      </c>
      <c r="H22" s="63">
        <v>104</v>
      </c>
      <c r="I22" s="88">
        <v>89.655172409999992</v>
      </c>
      <c r="J22" s="88">
        <v>89.452588450000007</v>
      </c>
    </row>
    <row r="23" spans="1:16" s="56" customFormat="1" ht="18.899999999999999" customHeight="1" x14ac:dyDescent="0.3">
      <c r="A23" s="73" t="s">
        <v>335</v>
      </c>
      <c r="B23" s="63">
        <v>247</v>
      </c>
      <c r="C23" s="88">
        <v>89.818181819999992</v>
      </c>
      <c r="D23" s="88">
        <v>91.34035136</v>
      </c>
      <c r="E23" s="63">
        <v>290</v>
      </c>
      <c r="F23" s="88">
        <v>92.651757189999998</v>
      </c>
      <c r="G23" s="88">
        <v>93.814723810000004</v>
      </c>
      <c r="H23" s="63">
        <v>212</v>
      </c>
      <c r="I23" s="88">
        <v>90.212765959999999</v>
      </c>
      <c r="J23" s="88">
        <v>91.378084139999999</v>
      </c>
    </row>
    <row r="24" spans="1:16" s="56" customFormat="1" ht="18.899999999999999" customHeight="1" x14ac:dyDescent="0.3">
      <c r="A24" s="73" t="s">
        <v>336</v>
      </c>
      <c r="B24" s="63">
        <v>110</v>
      </c>
      <c r="C24" s="88">
        <v>78.014184399999991</v>
      </c>
      <c r="D24" s="88">
        <v>79.259370700000005</v>
      </c>
      <c r="E24" s="63">
        <v>94</v>
      </c>
      <c r="F24" s="88">
        <v>82.456140349999998</v>
      </c>
      <c r="G24" s="88">
        <v>83.490366210000005</v>
      </c>
      <c r="H24" s="63">
        <v>77</v>
      </c>
      <c r="I24" s="88">
        <v>76.237623759999991</v>
      </c>
      <c r="J24" s="88">
        <v>76.82657309999999</v>
      </c>
    </row>
    <row r="25" spans="1:16" s="56" customFormat="1" ht="18.899999999999999" customHeight="1" x14ac:dyDescent="0.3">
      <c r="A25" s="73" t="s">
        <v>337</v>
      </c>
      <c r="B25" s="63">
        <v>174</v>
      </c>
      <c r="C25" s="88">
        <v>78.733031670000003</v>
      </c>
      <c r="D25" s="88">
        <v>80.633606459999996</v>
      </c>
      <c r="E25" s="63">
        <v>168</v>
      </c>
      <c r="F25" s="88">
        <v>84</v>
      </c>
      <c r="G25" s="88">
        <v>85.018294969999999</v>
      </c>
      <c r="H25" s="63">
        <v>120</v>
      </c>
      <c r="I25" s="88">
        <v>80</v>
      </c>
      <c r="J25" s="88">
        <v>80.093458850000005</v>
      </c>
    </row>
    <row r="26" spans="1:16" s="56" customFormat="1" ht="18.899999999999999" customHeight="1" x14ac:dyDescent="0.3">
      <c r="A26" s="73" t="s">
        <v>338</v>
      </c>
      <c r="B26" s="63">
        <v>74</v>
      </c>
      <c r="C26" s="88">
        <v>56.923076920000007</v>
      </c>
      <c r="D26" s="88">
        <v>58.958046870000004</v>
      </c>
      <c r="E26" s="63">
        <v>76</v>
      </c>
      <c r="F26" s="88">
        <v>60.8</v>
      </c>
      <c r="G26" s="88">
        <v>62.294811380000006</v>
      </c>
      <c r="H26" s="63">
        <v>60</v>
      </c>
      <c r="I26" s="88">
        <v>58.252427179999998</v>
      </c>
      <c r="J26" s="88">
        <v>59.295258969999999</v>
      </c>
    </row>
    <row r="27" spans="1:16" s="56" customFormat="1" ht="18.899999999999999" customHeight="1" x14ac:dyDescent="0.3">
      <c r="A27" s="74" t="s">
        <v>174</v>
      </c>
      <c r="B27" s="75">
        <v>2522</v>
      </c>
      <c r="C27" s="89">
        <v>88.398177359999991</v>
      </c>
      <c r="D27" s="89">
        <v>89.858049179999995</v>
      </c>
      <c r="E27" s="75">
        <v>2618</v>
      </c>
      <c r="F27" s="89">
        <v>91.092553929999994</v>
      </c>
      <c r="G27" s="89">
        <v>91.965370329999999</v>
      </c>
      <c r="H27" s="75">
        <v>2485</v>
      </c>
      <c r="I27" s="89">
        <v>89.32422717</v>
      </c>
      <c r="J27" s="89">
        <v>89.683359490000001</v>
      </c>
    </row>
    <row r="28" spans="1:16" ht="18.899999999999999" customHeight="1" x14ac:dyDescent="0.25">
      <c r="A28" s="76" t="s">
        <v>29</v>
      </c>
      <c r="B28" s="77">
        <v>13046</v>
      </c>
      <c r="C28" s="91">
        <v>83.52647417</v>
      </c>
      <c r="D28" s="91">
        <v>84.634301890000003</v>
      </c>
      <c r="E28" s="77">
        <v>13537</v>
      </c>
      <c r="F28" s="91">
        <v>85.010047730000011</v>
      </c>
      <c r="G28" s="91">
        <v>85.518342290000007</v>
      </c>
      <c r="H28" s="77">
        <v>11962</v>
      </c>
      <c r="I28" s="91">
        <v>82.919728270000007</v>
      </c>
      <c r="J28" s="91">
        <v>82.919728270000007</v>
      </c>
      <c r="K28" s="78"/>
      <c r="L28" s="78"/>
    </row>
    <row r="29" spans="1:16" ht="18.899999999999999" customHeight="1" x14ac:dyDescent="0.25">
      <c r="A29" s="66" t="s">
        <v>419</v>
      </c>
    </row>
    <row r="30" spans="1:16" s="60" customFormat="1" ht="18.899999999999999" customHeight="1" x14ac:dyDescent="0.3">
      <c r="A30" s="56"/>
      <c r="B30" s="69"/>
      <c r="C30" s="69"/>
      <c r="D30" s="69"/>
      <c r="E30" s="69"/>
      <c r="F30" s="69"/>
      <c r="G30" s="69"/>
      <c r="H30" s="69"/>
      <c r="I30" s="69"/>
      <c r="J30" s="69"/>
      <c r="O30" s="54"/>
      <c r="P30" s="54"/>
    </row>
    <row r="31" spans="1:16" ht="15.6" x14ac:dyDescent="0.3">
      <c r="A31" s="114" t="s">
        <v>459</v>
      </c>
    </row>
    <row r="32" spans="1:16" x14ac:dyDescent="0.25">
      <c r="B32" s="68"/>
      <c r="H32" s="68"/>
    </row>
    <row r="33" s="68" customFormat="1" x14ac:dyDescent="0.25"/>
    <row r="34" s="68" customFormat="1" x14ac:dyDescent="0.25"/>
    <row r="35" s="68" customFormat="1" x14ac:dyDescent="0.25"/>
    <row r="36" s="68" customFormat="1" x14ac:dyDescent="0.25"/>
    <row r="37" s="68" customFormat="1" x14ac:dyDescent="0.25"/>
    <row r="38" s="68" customFormat="1" x14ac:dyDescent="0.25"/>
    <row r="39" s="68" customFormat="1" x14ac:dyDescent="0.25"/>
    <row r="40" s="68" customFormat="1" x14ac:dyDescent="0.25"/>
    <row r="41" s="68" customFormat="1" x14ac:dyDescent="0.25"/>
    <row r="42" s="68" customFormat="1" x14ac:dyDescent="0.25"/>
    <row r="43" s="68" customFormat="1" x14ac:dyDescent="0.25"/>
    <row r="44" s="68" customFormat="1" x14ac:dyDescent="0.25"/>
    <row r="45" s="68" customFormat="1" x14ac:dyDescent="0.25"/>
    <row r="46" s="68" customFormat="1" x14ac:dyDescent="0.25"/>
    <row r="47" s="68" customFormat="1" x14ac:dyDescent="0.25"/>
    <row r="48" s="68" customFormat="1" x14ac:dyDescent="0.25"/>
    <row r="49" spans="1:10" x14ac:dyDescent="0.25">
      <c r="B49" s="68"/>
      <c r="H49" s="68"/>
    </row>
    <row r="50" spans="1:10" x14ac:dyDescent="0.25">
      <c r="B50" s="68"/>
      <c r="H50" s="68"/>
    </row>
    <row r="51" spans="1:10" x14ac:dyDescent="0.25">
      <c r="A51" s="56"/>
      <c r="B51" s="56"/>
      <c r="C51" s="56"/>
      <c r="D51" s="56"/>
      <c r="F51" s="56"/>
      <c r="G51" s="56"/>
      <c r="H51" s="56"/>
      <c r="I51" s="56"/>
      <c r="J51" s="56"/>
    </row>
    <row r="52" spans="1:10" x14ac:dyDescent="0.25">
      <c r="B52" s="68"/>
      <c r="H52" s="68"/>
    </row>
    <row r="53" spans="1:10" x14ac:dyDescent="0.25">
      <c r="B53" s="68"/>
      <c r="H53"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3" t="s">
        <v>434</v>
      </c>
      <c r="B1" s="55"/>
      <c r="C1" s="55"/>
      <c r="D1" s="55"/>
      <c r="E1" s="55"/>
      <c r="F1" s="55"/>
      <c r="G1" s="55"/>
      <c r="H1" s="55"/>
      <c r="I1" s="55"/>
      <c r="J1" s="55"/>
    </row>
    <row r="2" spans="1:16" s="56" customFormat="1" ht="18.899999999999999" customHeight="1" x14ac:dyDescent="0.3">
      <c r="A2" s="1" t="s">
        <v>437</v>
      </c>
      <c r="B2" s="57"/>
      <c r="C2" s="57"/>
      <c r="D2" s="57"/>
      <c r="E2" s="57"/>
      <c r="F2" s="57"/>
      <c r="G2" s="57"/>
      <c r="H2" s="57"/>
      <c r="I2" s="57"/>
      <c r="J2" s="57"/>
    </row>
    <row r="3" spans="1:16" s="60" customFormat="1" ht="54" customHeight="1" x14ac:dyDescent="0.3">
      <c r="A3" s="110" t="s">
        <v>447</v>
      </c>
      <c r="B3" s="58" t="s">
        <v>444</v>
      </c>
      <c r="C3" s="58" t="s">
        <v>452</v>
      </c>
      <c r="D3" s="58" t="s">
        <v>453</v>
      </c>
      <c r="E3" s="58" t="s">
        <v>445</v>
      </c>
      <c r="F3" s="58" t="s">
        <v>454</v>
      </c>
      <c r="G3" s="58" t="s">
        <v>455</v>
      </c>
      <c r="H3" s="58" t="s">
        <v>446</v>
      </c>
      <c r="I3" s="58" t="s">
        <v>456</v>
      </c>
      <c r="J3" s="59" t="s">
        <v>457</v>
      </c>
      <c r="O3" s="61"/>
      <c r="P3" s="61"/>
    </row>
    <row r="4" spans="1:16" s="56" customFormat="1" ht="18.899999999999999" customHeight="1" x14ac:dyDescent="0.3">
      <c r="A4" s="73" t="s">
        <v>345</v>
      </c>
      <c r="B4" s="63">
        <v>125</v>
      </c>
      <c r="C4" s="88">
        <v>93.283582089999996</v>
      </c>
      <c r="D4" s="88">
        <v>92.584447049999994</v>
      </c>
      <c r="E4" s="63">
        <v>140</v>
      </c>
      <c r="F4" s="88">
        <v>95.890410960000011</v>
      </c>
      <c r="G4" s="88">
        <v>95.393788739999991</v>
      </c>
      <c r="H4" s="63">
        <v>112</v>
      </c>
      <c r="I4" s="88">
        <v>92.561983470000001</v>
      </c>
      <c r="J4" s="88">
        <v>91.374565829999995</v>
      </c>
    </row>
    <row r="5" spans="1:16" s="56" customFormat="1" ht="18.899999999999999" customHeight="1" x14ac:dyDescent="0.3">
      <c r="A5" s="73" t="s">
        <v>353</v>
      </c>
      <c r="B5" s="63">
        <v>42</v>
      </c>
      <c r="C5" s="88">
        <v>91.304347829999998</v>
      </c>
      <c r="D5" s="88">
        <v>91.889584319999997</v>
      </c>
      <c r="E5" s="63">
        <v>57</v>
      </c>
      <c r="F5" s="88">
        <v>91.935483869999999</v>
      </c>
      <c r="G5" s="88">
        <v>92.669836140000001</v>
      </c>
      <c r="H5" s="63">
        <v>36</v>
      </c>
      <c r="I5" s="88">
        <v>80</v>
      </c>
      <c r="J5" s="88">
        <v>80.033847780000002</v>
      </c>
    </row>
    <row r="6" spans="1:16" s="56" customFormat="1" ht="18.899999999999999" customHeight="1" x14ac:dyDescent="0.3">
      <c r="A6" s="73" t="s">
        <v>346</v>
      </c>
      <c r="B6" s="63">
        <v>72</v>
      </c>
      <c r="C6" s="88">
        <v>91.139240509999993</v>
      </c>
      <c r="D6" s="88">
        <v>91.554248270000002</v>
      </c>
      <c r="E6" s="63">
        <v>67</v>
      </c>
      <c r="F6" s="88">
        <v>91.780821919999994</v>
      </c>
      <c r="G6" s="88">
        <v>92.303144509999996</v>
      </c>
      <c r="H6" s="63">
        <v>74</v>
      </c>
      <c r="I6" s="88">
        <v>88.095238099999989</v>
      </c>
      <c r="J6" s="88">
        <v>87.973877400000006</v>
      </c>
    </row>
    <row r="7" spans="1:16" s="56" customFormat="1" ht="18.899999999999999" customHeight="1" x14ac:dyDescent="0.3">
      <c r="A7" s="73" t="s">
        <v>354</v>
      </c>
      <c r="B7" s="63">
        <v>104</v>
      </c>
      <c r="C7" s="88">
        <v>92.035398229999998</v>
      </c>
      <c r="D7" s="88">
        <v>92.100668049999996</v>
      </c>
      <c r="E7" s="63">
        <v>125</v>
      </c>
      <c r="F7" s="88">
        <v>91.91176471</v>
      </c>
      <c r="G7" s="88">
        <v>91.600525070000003</v>
      </c>
      <c r="H7" s="63">
        <v>133</v>
      </c>
      <c r="I7" s="88">
        <v>89.864864860000012</v>
      </c>
      <c r="J7" s="88">
        <v>89.214498719999995</v>
      </c>
    </row>
    <row r="8" spans="1:16" s="56" customFormat="1" ht="18.899999999999999" customHeight="1" x14ac:dyDescent="0.3">
      <c r="A8" s="73" t="s">
        <v>355</v>
      </c>
      <c r="B8" s="63">
        <v>59</v>
      </c>
      <c r="C8" s="88">
        <v>93.650793649999997</v>
      </c>
      <c r="D8" s="88">
        <v>94.784683889999997</v>
      </c>
      <c r="E8" s="63">
        <v>65</v>
      </c>
      <c r="F8" s="88">
        <v>95.58823529</v>
      </c>
      <c r="G8" s="88">
        <v>96.54838393</v>
      </c>
      <c r="H8" s="63">
        <v>54</v>
      </c>
      <c r="I8" s="88">
        <v>88.524590160000002</v>
      </c>
      <c r="J8" s="88">
        <v>88.500440019999999</v>
      </c>
    </row>
    <row r="9" spans="1:16" s="56" customFormat="1" ht="18.899999999999999" customHeight="1" x14ac:dyDescent="0.3">
      <c r="A9" s="73" t="s">
        <v>356</v>
      </c>
      <c r="B9" s="63">
        <v>184</v>
      </c>
      <c r="C9" s="88">
        <v>91.542288560000003</v>
      </c>
      <c r="D9" s="88">
        <v>91.943050880000001</v>
      </c>
      <c r="E9" s="63">
        <v>163</v>
      </c>
      <c r="F9" s="88">
        <v>93.142857140000004</v>
      </c>
      <c r="G9" s="88">
        <v>93.022972809999999</v>
      </c>
      <c r="H9" s="63">
        <v>160</v>
      </c>
      <c r="I9" s="88">
        <v>90.909090910000003</v>
      </c>
      <c r="J9" s="88">
        <v>90.548830570000007</v>
      </c>
    </row>
    <row r="10" spans="1:16" s="56" customFormat="1" ht="18.899999999999999" customHeight="1" x14ac:dyDescent="0.3">
      <c r="A10" s="73" t="s">
        <v>347</v>
      </c>
      <c r="B10" s="63">
        <v>25</v>
      </c>
      <c r="C10" s="88">
        <v>65.78947368</v>
      </c>
      <c r="D10" s="88">
        <v>67.009538739999996</v>
      </c>
      <c r="E10" s="63">
        <v>31</v>
      </c>
      <c r="F10" s="88">
        <v>67.391304349999999</v>
      </c>
      <c r="G10" s="88">
        <v>68.236209489999993</v>
      </c>
      <c r="H10" s="63">
        <v>29</v>
      </c>
      <c r="I10" s="88">
        <v>76.315789469999999</v>
      </c>
      <c r="J10" s="88">
        <v>76.933301279999995</v>
      </c>
    </row>
    <row r="11" spans="1:16" s="56" customFormat="1" ht="18.899999999999999" customHeight="1" x14ac:dyDescent="0.3">
      <c r="A11" s="73" t="s">
        <v>348</v>
      </c>
      <c r="B11" s="63">
        <v>41</v>
      </c>
      <c r="C11" s="88">
        <v>93.181818179999993</v>
      </c>
      <c r="D11" s="88">
        <v>94.740643040000009</v>
      </c>
      <c r="E11" s="63">
        <v>38</v>
      </c>
      <c r="F11" s="88">
        <v>92.68292683</v>
      </c>
      <c r="G11" s="88">
        <v>93.885417869999998</v>
      </c>
      <c r="H11" s="63">
        <v>40</v>
      </c>
      <c r="I11" s="88">
        <v>93.023255810000009</v>
      </c>
      <c r="J11" s="88">
        <v>93.113897039999998</v>
      </c>
    </row>
    <row r="12" spans="1:16" s="56" customFormat="1" ht="18.899999999999999" customHeight="1" x14ac:dyDescent="0.3">
      <c r="A12" s="73" t="s">
        <v>349</v>
      </c>
      <c r="B12" s="63">
        <v>80</v>
      </c>
      <c r="C12" s="88">
        <v>91.954022989999999</v>
      </c>
      <c r="D12" s="88">
        <v>93.18458213000001</v>
      </c>
      <c r="E12" s="63">
        <v>84</v>
      </c>
      <c r="F12" s="88">
        <v>90.322580649999992</v>
      </c>
      <c r="G12" s="88">
        <v>90.668632549999998</v>
      </c>
      <c r="H12" s="63">
        <v>93</v>
      </c>
      <c r="I12" s="88">
        <v>88.571428569999995</v>
      </c>
      <c r="J12" s="88">
        <v>87.947010000000006</v>
      </c>
    </row>
    <row r="13" spans="1:16" s="56" customFormat="1" ht="18.899999999999999" customHeight="1" x14ac:dyDescent="0.3">
      <c r="A13" s="73" t="s">
        <v>350</v>
      </c>
      <c r="B13" s="63">
        <v>24</v>
      </c>
      <c r="C13" s="88">
        <v>85.714285709999999</v>
      </c>
      <c r="D13" s="88">
        <v>89.36751443</v>
      </c>
      <c r="E13" s="63">
        <v>31</v>
      </c>
      <c r="F13" s="88">
        <v>91.176470590000008</v>
      </c>
      <c r="G13" s="88">
        <v>92.275218910000007</v>
      </c>
      <c r="H13" s="63">
        <v>31</v>
      </c>
      <c r="I13" s="88">
        <v>77.5</v>
      </c>
      <c r="J13" s="88">
        <v>78.092478629999988</v>
      </c>
    </row>
    <row r="14" spans="1:16" s="56" customFormat="1" ht="18.899999999999999" customHeight="1" x14ac:dyDescent="0.3">
      <c r="A14" s="73" t="s">
        <v>357</v>
      </c>
      <c r="B14" s="63">
        <v>57</v>
      </c>
      <c r="C14" s="88">
        <v>64.04494382</v>
      </c>
      <c r="D14" s="88">
        <v>65.574400570000009</v>
      </c>
      <c r="E14" s="63">
        <v>95</v>
      </c>
      <c r="F14" s="88">
        <v>73.643410849999995</v>
      </c>
      <c r="G14" s="88">
        <v>75.303324689999997</v>
      </c>
      <c r="H14" s="63">
        <v>79</v>
      </c>
      <c r="I14" s="88">
        <v>62.698412699999992</v>
      </c>
      <c r="J14" s="88">
        <v>63.509815449999998</v>
      </c>
    </row>
    <row r="15" spans="1:16" s="56" customFormat="1" ht="18.899999999999999" customHeight="1" x14ac:dyDescent="0.3">
      <c r="A15" s="73" t="s">
        <v>351</v>
      </c>
      <c r="B15" s="63">
        <v>89</v>
      </c>
      <c r="C15" s="88">
        <v>89.898989900000004</v>
      </c>
      <c r="D15" s="88">
        <v>90.983588820000008</v>
      </c>
      <c r="E15" s="63">
        <v>82</v>
      </c>
      <c r="F15" s="88">
        <v>91.111111109999996</v>
      </c>
      <c r="G15" s="88">
        <v>92.611393030000002</v>
      </c>
      <c r="H15" s="63">
        <v>72</v>
      </c>
      <c r="I15" s="88">
        <v>74.226804119999997</v>
      </c>
      <c r="J15" s="88">
        <v>74.168940660000004</v>
      </c>
    </row>
    <row r="16" spans="1:16" s="56" customFormat="1" ht="18.899999999999999" customHeight="1" x14ac:dyDescent="0.3">
      <c r="A16" s="73" t="s">
        <v>358</v>
      </c>
      <c r="B16" s="63">
        <v>61</v>
      </c>
      <c r="C16" s="88">
        <v>58.095238100000003</v>
      </c>
      <c r="D16" s="88">
        <v>60.61760211</v>
      </c>
      <c r="E16" s="63">
        <v>81</v>
      </c>
      <c r="F16" s="88">
        <v>72.321428569999995</v>
      </c>
      <c r="G16" s="88">
        <v>73.759497330000002</v>
      </c>
      <c r="H16" s="63">
        <v>83</v>
      </c>
      <c r="I16" s="88">
        <v>68.032786889999997</v>
      </c>
      <c r="J16" s="88">
        <v>68.917680009999998</v>
      </c>
    </row>
    <row r="17" spans="1:16" s="56" customFormat="1" ht="18.899999999999999" customHeight="1" x14ac:dyDescent="0.3">
      <c r="A17" s="73" t="s">
        <v>359</v>
      </c>
      <c r="B17" s="63">
        <v>66</v>
      </c>
      <c r="C17" s="88">
        <v>72.527472529999997</v>
      </c>
      <c r="D17" s="88">
        <v>74.992489480000003</v>
      </c>
      <c r="E17" s="63">
        <v>71</v>
      </c>
      <c r="F17" s="88">
        <v>68.269230770000007</v>
      </c>
      <c r="G17" s="88">
        <v>69.878385600000001</v>
      </c>
      <c r="H17" s="63">
        <v>63</v>
      </c>
      <c r="I17" s="88">
        <v>68.47826087</v>
      </c>
      <c r="J17" s="88">
        <v>70.665249029999998</v>
      </c>
    </row>
    <row r="18" spans="1:16" s="56" customFormat="1" ht="18.899999999999999" customHeight="1" x14ac:dyDescent="0.3">
      <c r="A18" s="73" t="s">
        <v>352</v>
      </c>
      <c r="B18" s="63">
        <v>32</v>
      </c>
      <c r="C18" s="88">
        <v>31.68316832</v>
      </c>
      <c r="D18" s="88">
        <v>33.082344489999997</v>
      </c>
      <c r="E18" s="63">
        <v>30</v>
      </c>
      <c r="F18" s="88">
        <v>28.037383179999999</v>
      </c>
      <c r="G18" s="88">
        <v>28.724353060000002</v>
      </c>
      <c r="H18" s="63">
        <v>20</v>
      </c>
      <c r="I18" s="88">
        <v>25.316455700000002</v>
      </c>
      <c r="J18" s="88">
        <v>26.008144979999997</v>
      </c>
    </row>
    <row r="19" spans="1:16" s="56" customFormat="1" ht="18.899999999999999" customHeight="1" x14ac:dyDescent="0.3">
      <c r="A19" s="74" t="s">
        <v>49</v>
      </c>
      <c r="B19" s="75">
        <v>1061</v>
      </c>
      <c r="C19" s="89">
        <v>80.500758730000001</v>
      </c>
      <c r="D19" s="89">
        <v>82.039575870000007</v>
      </c>
      <c r="E19" s="75">
        <v>1160</v>
      </c>
      <c r="F19" s="89">
        <v>81.920903949999996</v>
      </c>
      <c r="G19" s="89">
        <v>82.890831590000005</v>
      </c>
      <c r="H19" s="75">
        <v>1079</v>
      </c>
      <c r="I19" s="89">
        <v>78.358750909999998</v>
      </c>
      <c r="J19" s="89">
        <v>78.673989450000008</v>
      </c>
    </row>
    <row r="20" spans="1:16" ht="18.899999999999999" customHeight="1" x14ac:dyDescent="0.25">
      <c r="A20" s="76" t="s">
        <v>29</v>
      </c>
      <c r="B20" s="77">
        <v>13046</v>
      </c>
      <c r="C20" s="91">
        <v>83.52647417</v>
      </c>
      <c r="D20" s="91">
        <v>84.634301890000003</v>
      </c>
      <c r="E20" s="77">
        <v>13537</v>
      </c>
      <c r="F20" s="91">
        <v>85.010047730000011</v>
      </c>
      <c r="G20" s="91">
        <v>85.518342290000007</v>
      </c>
      <c r="H20" s="77">
        <v>11962</v>
      </c>
      <c r="I20" s="91">
        <v>82.919728270000007</v>
      </c>
      <c r="J20" s="91">
        <v>82.919728270000007</v>
      </c>
      <c r="K20" s="78"/>
      <c r="L20" s="78"/>
    </row>
    <row r="21" spans="1:16" ht="18.899999999999999" customHeight="1" x14ac:dyDescent="0.25">
      <c r="A21" s="66" t="s">
        <v>419</v>
      </c>
    </row>
    <row r="22" spans="1:16" s="60" customFormat="1" ht="18.899999999999999" customHeight="1" x14ac:dyDescent="0.3">
      <c r="A22" s="56"/>
      <c r="B22" s="67"/>
      <c r="C22" s="68"/>
      <c r="D22" s="68"/>
      <c r="E22" s="68"/>
      <c r="F22" s="68"/>
      <c r="G22" s="68"/>
      <c r="H22" s="67"/>
      <c r="I22" s="68"/>
      <c r="J22" s="68"/>
      <c r="O22" s="54"/>
      <c r="P22" s="54"/>
    </row>
    <row r="23" spans="1:16" ht="15.6" x14ac:dyDescent="0.3">
      <c r="A23" s="114" t="s">
        <v>459</v>
      </c>
      <c r="B23" s="69"/>
      <c r="C23" s="69"/>
      <c r="D23" s="69"/>
      <c r="E23" s="69"/>
      <c r="F23" s="69"/>
      <c r="G23" s="69"/>
      <c r="H23" s="69"/>
      <c r="I23" s="69"/>
      <c r="J23" s="69"/>
    </row>
    <row r="25" spans="1:16" x14ac:dyDescent="0.25">
      <c r="B25" s="68"/>
      <c r="H25" s="68"/>
    </row>
    <row r="26" spans="1:16" x14ac:dyDescent="0.25">
      <c r="B26" s="68"/>
      <c r="H26" s="68"/>
    </row>
    <row r="27" spans="1:16" x14ac:dyDescent="0.25">
      <c r="B27" s="68"/>
      <c r="H27" s="68"/>
    </row>
    <row r="28" spans="1:16" x14ac:dyDescent="0.25">
      <c r="B28" s="68"/>
      <c r="H28" s="68"/>
    </row>
    <row r="29" spans="1:16" x14ac:dyDescent="0.25">
      <c r="B29" s="68"/>
      <c r="H29" s="68"/>
    </row>
    <row r="30" spans="1:16" x14ac:dyDescent="0.25">
      <c r="B30" s="68"/>
      <c r="H30" s="68"/>
    </row>
    <row r="31" spans="1:16" x14ac:dyDescent="0.25">
      <c r="B31" s="68"/>
      <c r="H31" s="68"/>
    </row>
    <row r="32" spans="1:16"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A44" s="56"/>
      <c r="B44" s="56"/>
      <c r="C44" s="56"/>
      <c r="D44" s="56"/>
      <c r="F44" s="56"/>
      <c r="G44" s="56"/>
      <c r="H44" s="56"/>
      <c r="I44" s="56"/>
      <c r="J44" s="56"/>
    </row>
    <row r="45" spans="1:10" x14ac:dyDescent="0.25">
      <c r="B45" s="68"/>
      <c r="H45" s="68"/>
    </row>
    <row r="46" spans="1:10" x14ac:dyDescent="0.25">
      <c r="B46" s="68"/>
      <c r="H46"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3" t="s">
        <v>435</v>
      </c>
      <c r="B1" s="55"/>
      <c r="C1" s="55"/>
      <c r="D1" s="55"/>
      <c r="E1" s="55"/>
      <c r="F1" s="55"/>
      <c r="G1" s="55"/>
      <c r="H1" s="55"/>
      <c r="I1" s="55"/>
      <c r="J1" s="55"/>
    </row>
    <row r="2" spans="1:16" s="56" customFormat="1" ht="18.899999999999999" customHeight="1" x14ac:dyDescent="0.3">
      <c r="A2" s="1" t="s">
        <v>437</v>
      </c>
      <c r="B2" s="57"/>
      <c r="C2" s="57"/>
      <c r="D2" s="57"/>
      <c r="E2" s="57"/>
      <c r="F2" s="57"/>
      <c r="G2" s="57"/>
      <c r="H2" s="57"/>
      <c r="I2" s="57"/>
      <c r="J2" s="57"/>
    </row>
    <row r="3" spans="1:16" s="60" customFormat="1" ht="54" customHeight="1" x14ac:dyDescent="0.3">
      <c r="A3" s="110" t="s">
        <v>447</v>
      </c>
      <c r="B3" s="58" t="s">
        <v>444</v>
      </c>
      <c r="C3" s="58" t="s">
        <v>452</v>
      </c>
      <c r="D3" s="58" t="s">
        <v>453</v>
      </c>
      <c r="E3" s="58" t="s">
        <v>445</v>
      </c>
      <c r="F3" s="58" t="s">
        <v>454</v>
      </c>
      <c r="G3" s="58" t="s">
        <v>455</v>
      </c>
      <c r="H3" s="58" t="s">
        <v>446</v>
      </c>
      <c r="I3" s="58" t="s">
        <v>456</v>
      </c>
      <c r="J3" s="59" t="s">
        <v>457</v>
      </c>
      <c r="O3" s="61"/>
      <c r="P3" s="61"/>
    </row>
    <row r="4" spans="1:16" s="56" customFormat="1" ht="18.899999999999999" customHeight="1" x14ac:dyDescent="0.3">
      <c r="A4" s="73" t="s">
        <v>375</v>
      </c>
      <c r="B4" s="63">
        <v>165</v>
      </c>
      <c r="C4" s="88">
        <v>87.765957450000002</v>
      </c>
      <c r="D4" s="88">
        <v>88.652750570000009</v>
      </c>
      <c r="E4" s="63">
        <v>134</v>
      </c>
      <c r="F4" s="88">
        <v>87.012987010000003</v>
      </c>
      <c r="G4" s="88">
        <v>86.974606089999995</v>
      </c>
      <c r="H4" s="63">
        <v>149</v>
      </c>
      <c r="I4" s="88">
        <v>91.411042940000002</v>
      </c>
      <c r="J4" s="88">
        <v>91.145193680000006</v>
      </c>
    </row>
    <row r="5" spans="1:16" s="56" customFormat="1" ht="18.899999999999999" customHeight="1" x14ac:dyDescent="0.3">
      <c r="A5" s="73" t="s">
        <v>360</v>
      </c>
      <c r="B5" s="63">
        <v>162</v>
      </c>
      <c r="C5" s="88">
        <v>82.233502540000003</v>
      </c>
      <c r="D5" s="88">
        <v>82.846523500000004</v>
      </c>
      <c r="E5" s="63">
        <v>182</v>
      </c>
      <c r="F5" s="88">
        <v>91.457286429999996</v>
      </c>
      <c r="G5" s="88">
        <v>91.503325259999997</v>
      </c>
      <c r="H5" s="63">
        <v>162</v>
      </c>
      <c r="I5" s="88">
        <v>96.428571430000005</v>
      </c>
      <c r="J5" s="88">
        <v>96.388862160000002</v>
      </c>
    </row>
    <row r="6" spans="1:16" s="56" customFormat="1" ht="18.899999999999999" customHeight="1" x14ac:dyDescent="0.3">
      <c r="A6" s="73" t="s">
        <v>393</v>
      </c>
      <c r="B6" s="63">
        <v>123</v>
      </c>
      <c r="C6" s="88">
        <v>86.013986009999996</v>
      </c>
      <c r="D6" s="88">
        <v>86.541142280000003</v>
      </c>
      <c r="E6" s="63">
        <v>119</v>
      </c>
      <c r="F6" s="88">
        <v>88.805970150000007</v>
      </c>
      <c r="G6" s="88">
        <v>88.790523460000003</v>
      </c>
      <c r="H6" s="63">
        <v>133</v>
      </c>
      <c r="I6" s="88">
        <v>91.724137930000012</v>
      </c>
      <c r="J6" s="88">
        <v>91.197903729999993</v>
      </c>
    </row>
    <row r="7" spans="1:16" s="56" customFormat="1" ht="18.899999999999999" customHeight="1" x14ac:dyDescent="0.3">
      <c r="A7" s="73" t="s">
        <v>361</v>
      </c>
      <c r="B7" s="63">
        <v>106</v>
      </c>
      <c r="C7" s="88">
        <v>90.598290599999999</v>
      </c>
      <c r="D7" s="88">
        <v>90.572550190000001</v>
      </c>
      <c r="E7" s="63">
        <v>142</v>
      </c>
      <c r="F7" s="88">
        <v>94.039735100000001</v>
      </c>
      <c r="G7" s="88">
        <v>93.568718939999997</v>
      </c>
      <c r="H7" s="63">
        <v>124</v>
      </c>
      <c r="I7" s="88">
        <v>93.233082710000005</v>
      </c>
      <c r="J7" s="88">
        <v>92.840596829999996</v>
      </c>
    </row>
    <row r="8" spans="1:16" s="56" customFormat="1" ht="18.899999999999999" customHeight="1" x14ac:dyDescent="0.3">
      <c r="A8" s="73" t="s">
        <v>362</v>
      </c>
      <c r="B8" s="63">
        <v>92</v>
      </c>
      <c r="C8" s="88">
        <v>90.19607843</v>
      </c>
      <c r="D8" s="88">
        <v>91.013996070000005</v>
      </c>
      <c r="E8" s="63">
        <v>109</v>
      </c>
      <c r="F8" s="88">
        <v>89.344262299999997</v>
      </c>
      <c r="G8" s="88">
        <v>89.839682089999997</v>
      </c>
      <c r="H8" s="63">
        <v>89</v>
      </c>
      <c r="I8" s="88">
        <v>89.898989900000004</v>
      </c>
      <c r="J8" s="88">
        <v>89.601471709999998</v>
      </c>
    </row>
    <row r="9" spans="1:16" s="56" customFormat="1" ht="18.899999999999999" customHeight="1" x14ac:dyDescent="0.3">
      <c r="A9" s="73" t="s">
        <v>374</v>
      </c>
      <c r="B9" s="63">
        <v>82</v>
      </c>
      <c r="C9" s="88">
        <v>85.416666669999998</v>
      </c>
      <c r="D9" s="88">
        <v>86.582578210000008</v>
      </c>
      <c r="E9" s="63">
        <v>63</v>
      </c>
      <c r="F9" s="88">
        <v>87.5</v>
      </c>
      <c r="G9" s="88">
        <v>87.948875400000006</v>
      </c>
      <c r="H9" s="63">
        <v>58</v>
      </c>
      <c r="I9" s="88">
        <v>85.294117650000004</v>
      </c>
      <c r="J9" s="88">
        <v>85.356195349999993</v>
      </c>
    </row>
    <row r="10" spans="1:16" s="56" customFormat="1" ht="18.899999999999999" customHeight="1" x14ac:dyDescent="0.3">
      <c r="A10" s="73" t="s">
        <v>363</v>
      </c>
      <c r="B10" s="63">
        <v>37</v>
      </c>
      <c r="C10" s="88">
        <v>84.090909089999997</v>
      </c>
      <c r="D10" s="88">
        <v>85.474750830000005</v>
      </c>
      <c r="E10" s="63">
        <v>40</v>
      </c>
      <c r="F10" s="88">
        <v>93.023255810000009</v>
      </c>
      <c r="G10" s="88">
        <v>94.101274259999997</v>
      </c>
      <c r="H10" s="63">
        <v>36</v>
      </c>
      <c r="I10" s="88">
        <v>75</v>
      </c>
      <c r="J10" s="88">
        <v>74.89025006</v>
      </c>
    </row>
    <row r="11" spans="1:16" s="56" customFormat="1" ht="18.899999999999999" customHeight="1" x14ac:dyDescent="0.3">
      <c r="A11" s="73" t="s">
        <v>364</v>
      </c>
      <c r="B11" s="63">
        <v>25</v>
      </c>
      <c r="C11" s="88">
        <v>83.333333330000002</v>
      </c>
      <c r="D11" s="88">
        <v>85.459871629999995</v>
      </c>
      <c r="E11" s="63">
        <v>17</v>
      </c>
      <c r="F11" s="88">
        <v>70.833333330000002</v>
      </c>
      <c r="G11" s="88">
        <v>71.983985029999999</v>
      </c>
      <c r="H11" s="63">
        <v>23</v>
      </c>
      <c r="I11" s="88">
        <v>79.310344830000005</v>
      </c>
      <c r="J11" s="88">
        <v>80.032673639999999</v>
      </c>
    </row>
    <row r="12" spans="1:16" s="56" customFormat="1" ht="18.899999999999999" customHeight="1" x14ac:dyDescent="0.3">
      <c r="A12" s="73" t="s">
        <v>365</v>
      </c>
      <c r="B12" s="63">
        <v>97</v>
      </c>
      <c r="C12" s="88">
        <v>82.905982909999992</v>
      </c>
      <c r="D12" s="88">
        <v>83.393803640000002</v>
      </c>
      <c r="E12" s="63">
        <v>102</v>
      </c>
      <c r="F12" s="88">
        <v>85.714285709999999</v>
      </c>
      <c r="G12" s="88">
        <v>86.483289910000011</v>
      </c>
      <c r="H12" s="63">
        <v>113</v>
      </c>
      <c r="I12" s="88">
        <v>88.28125</v>
      </c>
      <c r="J12" s="88">
        <v>88.740385810000006</v>
      </c>
    </row>
    <row r="13" spans="1:16" s="56" customFormat="1" ht="18.899999999999999" customHeight="1" x14ac:dyDescent="0.3">
      <c r="A13" s="73" t="s">
        <v>366</v>
      </c>
      <c r="B13" s="63">
        <v>137</v>
      </c>
      <c r="C13" s="88">
        <v>80.58823529</v>
      </c>
      <c r="D13" s="88">
        <v>81.536872490000007</v>
      </c>
      <c r="E13" s="63">
        <v>135</v>
      </c>
      <c r="F13" s="88">
        <v>87.096774190000005</v>
      </c>
      <c r="G13" s="88">
        <v>87.737863449999992</v>
      </c>
      <c r="H13" s="63">
        <v>129</v>
      </c>
      <c r="I13" s="88">
        <v>91.489361700000003</v>
      </c>
      <c r="J13" s="88">
        <v>91.494554190000002</v>
      </c>
    </row>
    <row r="14" spans="1:16" s="56" customFormat="1" ht="18.899999999999999" customHeight="1" x14ac:dyDescent="0.3">
      <c r="A14" s="73" t="s">
        <v>367</v>
      </c>
      <c r="B14" s="63">
        <v>98</v>
      </c>
      <c r="C14" s="88">
        <v>78.400000000000006</v>
      </c>
      <c r="D14" s="88">
        <v>80.210532319999999</v>
      </c>
      <c r="E14" s="63">
        <v>89</v>
      </c>
      <c r="F14" s="88">
        <v>83.177570090000003</v>
      </c>
      <c r="G14" s="88">
        <v>84.563960629999997</v>
      </c>
      <c r="H14" s="63">
        <v>110</v>
      </c>
      <c r="I14" s="88">
        <v>84.61538462</v>
      </c>
      <c r="J14" s="88">
        <v>85.098548510000001</v>
      </c>
    </row>
    <row r="15" spans="1:16" s="56" customFormat="1" ht="18.899999999999999" customHeight="1" x14ac:dyDescent="0.3">
      <c r="A15" s="73" t="s">
        <v>368</v>
      </c>
      <c r="B15" s="63">
        <v>76</v>
      </c>
      <c r="C15" s="88">
        <v>83.516483519999994</v>
      </c>
      <c r="D15" s="88">
        <v>84.657959570000003</v>
      </c>
      <c r="E15" s="63">
        <v>95</v>
      </c>
      <c r="F15" s="88">
        <v>77.868852459999999</v>
      </c>
      <c r="G15" s="88">
        <v>79.332755180000007</v>
      </c>
      <c r="H15" s="63">
        <v>82</v>
      </c>
      <c r="I15" s="88">
        <v>79.611650490000002</v>
      </c>
      <c r="J15" s="88">
        <v>79.528667299999995</v>
      </c>
    </row>
    <row r="16" spans="1:16" s="56" customFormat="1" ht="18.899999999999999" customHeight="1" x14ac:dyDescent="0.3">
      <c r="A16" s="73" t="s">
        <v>369</v>
      </c>
      <c r="B16" s="63">
        <v>20</v>
      </c>
      <c r="C16" s="88">
        <v>83.333333330000002</v>
      </c>
      <c r="D16" s="88">
        <v>85.245615850000007</v>
      </c>
      <c r="E16" s="63">
        <v>35</v>
      </c>
      <c r="F16" s="88">
        <v>81.395348839999997</v>
      </c>
      <c r="G16" s="88">
        <v>82.938784269999999</v>
      </c>
      <c r="H16" s="63">
        <v>34</v>
      </c>
      <c r="I16" s="88">
        <v>77.27272726999999</v>
      </c>
      <c r="J16" s="88">
        <v>77.362024840000004</v>
      </c>
    </row>
    <row r="17" spans="1:12" s="56" customFormat="1" ht="18.899999999999999" customHeight="1" x14ac:dyDescent="0.3">
      <c r="A17" s="73" t="s">
        <v>373</v>
      </c>
      <c r="B17" s="63">
        <v>91</v>
      </c>
      <c r="C17" s="88">
        <v>79.130434780000002</v>
      </c>
      <c r="D17" s="88">
        <v>80.364108529999996</v>
      </c>
      <c r="E17" s="63">
        <v>78</v>
      </c>
      <c r="F17" s="88">
        <v>84.782608699999997</v>
      </c>
      <c r="G17" s="88">
        <v>85.174590660000007</v>
      </c>
      <c r="H17" s="63">
        <v>74</v>
      </c>
      <c r="I17" s="88">
        <v>86.046511629999998</v>
      </c>
      <c r="J17" s="88">
        <v>85.940767080000001</v>
      </c>
    </row>
    <row r="18" spans="1:12" s="56" customFormat="1" ht="18.899999999999999" customHeight="1" x14ac:dyDescent="0.3">
      <c r="A18" s="73" t="s">
        <v>370</v>
      </c>
      <c r="B18" s="63">
        <v>47</v>
      </c>
      <c r="C18" s="88">
        <v>54.651162789999994</v>
      </c>
      <c r="D18" s="88">
        <v>56.352591910000008</v>
      </c>
      <c r="E18" s="63">
        <v>63</v>
      </c>
      <c r="F18" s="88">
        <v>71.590909089999997</v>
      </c>
      <c r="G18" s="88">
        <v>72.92870302</v>
      </c>
      <c r="H18" s="63">
        <v>47</v>
      </c>
      <c r="I18" s="88">
        <v>58.024691360000006</v>
      </c>
      <c r="J18" s="88">
        <v>58.328824840000003</v>
      </c>
    </row>
    <row r="19" spans="1:12" s="56" customFormat="1" ht="18.899999999999999" customHeight="1" x14ac:dyDescent="0.3">
      <c r="A19" s="73" t="s">
        <v>371</v>
      </c>
      <c r="B19" s="63">
        <v>53</v>
      </c>
      <c r="C19" s="88">
        <v>49.532710279999996</v>
      </c>
      <c r="D19" s="88">
        <v>51.409037390000002</v>
      </c>
      <c r="E19" s="63">
        <v>57</v>
      </c>
      <c r="F19" s="88">
        <v>52.777777780000001</v>
      </c>
      <c r="G19" s="88">
        <v>54.263306929999999</v>
      </c>
      <c r="H19" s="63">
        <v>57</v>
      </c>
      <c r="I19" s="88">
        <v>59.375</v>
      </c>
      <c r="J19" s="88">
        <v>59.823753290000006</v>
      </c>
    </row>
    <row r="20" spans="1:12" s="56" customFormat="1" ht="18.899999999999999" customHeight="1" x14ac:dyDescent="0.3">
      <c r="A20" s="73" t="s">
        <v>372</v>
      </c>
      <c r="B20" s="63">
        <v>165</v>
      </c>
      <c r="C20" s="88">
        <v>84.61538462</v>
      </c>
      <c r="D20" s="88">
        <v>85.360846499999994</v>
      </c>
      <c r="E20" s="63">
        <v>138</v>
      </c>
      <c r="F20" s="88">
        <v>81.656804730000005</v>
      </c>
      <c r="G20" s="88">
        <v>82.647106600000001</v>
      </c>
      <c r="H20" s="63">
        <v>108</v>
      </c>
      <c r="I20" s="88">
        <v>85.039370079999998</v>
      </c>
      <c r="J20" s="88">
        <v>85.636432799999994</v>
      </c>
    </row>
    <row r="21" spans="1:12" s="56" customFormat="1" ht="18.899999999999999" customHeight="1" x14ac:dyDescent="0.3">
      <c r="A21" s="74" t="s">
        <v>172</v>
      </c>
      <c r="B21" s="75">
        <v>1576</v>
      </c>
      <c r="C21" s="89">
        <v>80.94504366000001</v>
      </c>
      <c r="D21" s="89">
        <v>82.253675340000001</v>
      </c>
      <c r="E21" s="75">
        <v>1598</v>
      </c>
      <c r="F21" s="89">
        <v>84.016824400000004</v>
      </c>
      <c r="G21" s="89">
        <v>84.851287500000012</v>
      </c>
      <c r="H21" s="75">
        <v>1528</v>
      </c>
      <c r="I21" s="89">
        <v>85.410844049999994</v>
      </c>
      <c r="J21" s="89">
        <v>85.479240709999999</v>
      </c>
    </row>
    <row r="22" spans="1:12" ht="18.899999999999999" customHeight="1" x14ac:dyDescent="0.25">
      <c r="A22" s="76" t="s">
        <v>29</v>
      </c>
      <c r="B22" s="77">
        <v>13046</v>
      </c>
      <c r="C22" s="91">
        <v>83.52647417</v>
      </c>
      <c r="D22" s="91">
        <v>84.634301890000003</v>
      </c>
      <c r="E22" s="77">
        <v>13537</v>
      </c>
      <c r="F22" s="91">
        <v>85.010047730000011</v>
      </c>
      <c r="G22" s="91">
        <v>85.518342290000007</v>
      </c>
      <c r="H22" s="77">
        <v>11962</v>
      </c>
      <c r="I22" s="91">
        <v>82.919728270000007</v>
      </c>
      <c r="J22" s="91">
        <v>82.919728270000007</v>
      </c>
      <c r="K22" s="78"/>
      <c r="L22" s="78"/>
    </row>
    <row r="23" spans="1:12" ht="18.899999999999999" customHeight="1" x14ac:dyDescent="0.25">
      <c r="A23" s="66" t="s">
        <v>419</v>
      </c>
    </row>
    <row r="25" spans="1:12" ht="15.6" x14ac:dyDescent="0.3">
      <c r="A25" s="114" t="s">
        <v>459</v>
      </c>
      <c r="B25" s="69"/>
      <c r="C25" s="69"/>
      <c r="D25" s="69"/>
      <c r="E25" s="69"/>
      <c r="F25" s="69"/>
      <c r="G25" s="69"/>
      <c r="H25" s="69"/>
      <c r="I25" s="69"/>
      <c r="J25" s="69"/>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B42" s="68"/>
      <c r="H42" s="68"/>
    </row>
    <row r="43" spans="1:10" x14ac:dyDescent="0.25">
      <c r="B43" s="68"/>
      <c r="H43" s="68"/>
    </row>
    <row r="44" spans="1:10" x14ac:dyDescent="0.25">
      <c r="B44" s="68"/>
      <c r="H44" s="68"/>
    </row>
    <row r="45" spans="1:10" x14ac:dyDescent="0.25">
      <c r="A45" s="56"/>
      <c r="B45" s="56"/>
      <c r="C45" s="56"/>
      <c r="D45" s="56"/>
      <c r="F45" s="56"/>
      <c r="G45" s="56"/>
      <c r="H45" s="56"/>
      <c r="I45" s="56"/>
      <c r="J45" s="56"/>
    </row>
    <row r="46" spans="1:10" x14ac:dyDescent="0.25">
      <c r="B46" s="68"/>
      <c r="H46" s="68"/>
    </row>
    <row r="47" spans="1:10" x14ac:dyDescent="0.25">
      <c r="B47" s="68"/>
      <c r="H47"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68" customWidth="1"/>
    <col min="2" max="2" width="20.77734375" style="67" customWidth="1"/>
    <col min="3" max="7" width="20.77734375" style="68" customWidth="1"/>
    <col min="8" max="8" width="20.77734375" style="67" customWidth="1"/>
    <col min="9" max="10" width="20.77734375" style="68" customWidth="1"/>
    <col min="11" max="12" width="10.5546875" style="68" customWidth="1"/>
    <col min="13" max="16384" width="9.33203125" style="68"/>
  </cols>
  <sheetData>
    <row r="1" spans="1:16" s="56" customFormat="1" ht="18.899999999999999" customHeight="1" x14ac:dyDescent="0.3">
      <c r="A1" s="113" t="s">
        <v>436</v>
      </c>
      <c r="B1" s="55"/>
      <c r="C1" s="55"/>
      <c r="D1" s="55"/>
      <c r="E1" s="55"/>
      <c r="F1" s="55"/>
      <c r="G1" s="55"/>
      <c r="H1" s="55"/>
      <c r="I1" s="55"/>
      <c r="J1" s="55"/>
    </row>
    <row r="2" spans="1:16" s="56" customFormat="1" ht="18.899999999999999" customHeight="1" x14ac:dyDescent="0.3">
      <c r="A2" s="1" t="s">
        <v>437</v>
      </c>
      <c r="B2" s="57"/>
      <c r="C2" s="57"/>
      <c r="D2" s="57"/>
      <c r="E2" s="57"/>
      <c r="F2" s="57"/>
      <c r="G2" s="57"/>
      <c r="H2" s="57"/>
      <c r="I2" s="57"/>
      <c r="J2" s="57"/>
    </row>
    <row r="3" spans="1:16" s="60" customFormat="1" ht="54" customHeight="1" x14ac:dyDescent="0.3">
      <c r="A3" s="110" t="s">
        <v>447</v>
      </c>
      <c r="B3" s="58" t="s">
        <v>444</v>
      </c>
      <c r="C3" s="58" t="s">
        <v>452</v>
      </c>
      <c r="D3" s="58" t="s">
        <v>453</v>
      </c>
      <c r="E3" s="58" t="s">
        <v>445</v>
      </c>
      <c r="F3" s="58" t="s">
        <v>454</v>
      </c>
      <c r="G3" s="58" t="s">
        <v>455</v>
      </c>
      <c r="H3" s="58" t="s">
        <v>446</v>
      </c>
      <c r="I3" s="58" t="s">
        <v>456</v>
      </c>
      <c r="J3" s="59" t="s">
        <v>457</v>
      </c>
      <c r="O3" s="61"/>
      <c r="P3" s="61"/>
    </row>
    <row r="4" spans="1:16" s="56" customFormat="1" ht="56.25" customHeight="1" x14ac:dyDescent="0.3">
      <c r="A4" s="79" t="s">
        <v>386</v>
      </c>
      <c r="B4" s="63">
        <v>53</v>
      </c>
      <c r="C4" s="88">
        <v>82.8125</v>
      </c>
      <c r="D4" s="88">
        <v>84.80723347</v>
      </c>
      <c r="E4" s="63">
        <v>59</v>
      </c>
      <c r="F4" s="88">
        <v>89.39393939</v>
      </c>
      <c r="G4" s="88">
        <v>90.949064030000002</v>
      </c>
      <c r="H4" s="63">
        <v>38</v>
      </c>
      <c r="I4" s="88">
        <v>80.851063830000001</v>
      </c>
      <c r="J4" s="88">
        <v>81.532409939999994</v>
      </c>
    </row>
    <row r="5" spans="1:16" s="56" customFormat="1" ht="56.25" customHeight="1" x14ac:dyDescent="0.3">
      <c r="A5" s="79" t="s">
        <v>376</v>
      </c>
      <c r="B5" s="63">
        <v>20</v>
      </c>
      <c r="C5" s="88">
        <v>80</v>
      </c>
      <c r="D5" s="88">
        <v>81.5003964</v>
      </c>
      <c r="E5" s="63">
        <v>19</v>
      </c>
      <c r="F5" s="88">
        <v>79.166666669999998</v>
      </c>
      <c r="G5" s="88">
        <v>80.943330119999999</v>
      </c>
      <c r="H5" s="63">
        <v>14</v>
      </c>
      <c r="I5" s="88">
        <v>73.684210530000001</v>
      </c>
      <c r="J5" s="88">
        <v>74.193022150000004</v>
      </c>
    </row>
    <row r="6" spans="1:16" s="56" customFormat="1" ht="56.25" customHeight="1" x14ac:dyDescent="0.3">
      <c r="A6" s="79" t="s">
        <v>387</v>
      </c>
      <c r="B6" s="63">
        <v>215</v>
      </c>
      <c r="C6" s="88">
        <v>83.011583009999995</v>
      </c>
      <c r="D6" s="88">
        <v>84.53736121</v>
      </c>
      <c r="E6" s="63">
        <v>185</v>
      </c>
      <c r="F6" s="88">
        <v>76.446280990000005</v>
      </c>
      <c r="G6" s="88">
        <v>77.238029699999998</v>
      </c>
      <c r="H6" s="63">
        <v>160</v>
      </c>
      <c r="I6" s="88">
        <v>80.402010050000001</v>
      </c>
      <c r="J6" s="88">
        <v>81.446856560000001</v>
      </c>
    </row>
    <row r="7" spans="1:16" s="56" customFormat="1" ht="56.25" customHeight="1" x14ac:dyDescent="0.3">
      <c r="A7" s="79" t="s">
        <v>385</v>
      </c>
      <c r="B7" s="63">
        <v>153</v>
      </c>
      <c r="C7" s="88">
        <v>84.530386739999997</v>
      </c>
      <c r="D7" s="88">
        <v>86.828978970000009</v>
      </c>
      <c r="E7" s="63">
        <v>113</v>
      </c>
      <c r="F7" s="88">
        <v>78.472222219999992</v>
      </c>
      <c r="G7" s="88">
        <v>80.963879039999995</v>
      </c>
      <c r="H7" s="63">
        <v>112</v>
      </c>
      <c r="I7" s="88">
        <v>80.575539570000004</v>
      </c>
      <c r="J7" s="88">
        <v>81.218606940000001</v>
      </c>
    </row>
    <row r="8" spans="1:16" s="56" customFormat="1" ht="56.25" customHeight="1" x14ac:dyDescent="0.3">
      <c r="A8" s="79" t="s">
        <v>390</v>
      </c>
      <c r="B8" s="63">
        <v>22</v>
      </c>
      <c r="C8" s="88">
        <v>64.705882349999996</v>
      </c>
      <c r="D8" s="88">
        <v>66.958437380000007</v>
      </c>
      <c r="E8" s="63">
        <v>13</v>
      </c>
      <c r="F8" s="88">
        <v>38.235294119999999</v>
      </c>
      <c r="G8" s="88">
        <v>39.447974270000003</v>
      </c>
      <c r="H8" s="63">
        <v>21</v>
      </c>
      <c r="I8" s="88">
        <v>75</v>
      </c>
      <c r="J8" s="88">
        <v>75.980065150000001</v>
      </c>
    </row>
    <row r="9" spans="1:16" s="56" customFormat="1" ht="56.25" customHeight="1" x14ac:dyDescent="0.3">
      <c r="A9" s="79" t="s">
        <v>391</v>
      </c>
      <c r="B9" s="63">
        <v>20</v>
      </c>
      <c r="C9" s="88">
        <v>80</v>
      </c>
      <c r="D9" s="88">
        <v>83.609362050000001</v>
      </c>
      <c r="E9" s="63">
        <v>19</v>
      </c>
      <c r="F9" s="88">
        <v>73.07692308</v>
      </c>
      <c r="G9" s="88">
        <v>76.512427360000004</v>
      </c>
      <c r="H9" s="63">
        <v>20</v>
      </c>
      <c r="I9" s="88">
        <v>76.92307692</v>
      </c>
      <c r="J9" s="88">
        <v>77.70654184</v>
      </c>
    </row>
    <row r="10" spans="1:16" s="56" customFormat="1" ht="56.25" customHeight="1" x14ac:dyDescent="0.3">
      <c r="A10" s="79" t="s">
        <v>392</v>
      </c>
      <c r="B10" s="63">
        <v>62</v>
      </c>
      <c r="C10" s="88">
        <v>84.931506850000005</v>
      </c>
      <c r="D10" s="88">
        <v>88.355797570000007</v>
      </c>
      <c r="E10" s="63">
        <v>42</v>
      </c>
      <c r="F10" s="88">
        <v>72.413793100000007</v>
      </c>
      <c r="G10" s="88">
        <v>74.782231389999993</v>
      </c>
      <c r="H10" s="63">
        <v>34</v>
      </c>
      <c r="I10" s="88">
        <v>75.555555560000002</v>
      </c>
      <c r="J10" s="88">
        <v>77.367640469999998</v>
      </c>
    </row>
    <row r="11" spans="1:16" s="56" customFormat="1" ht="56.25" customHeight="1" x14ac:dyDescent="0.3">
      <c r="A11" s="79" t="s">
        <v>379</v>
      </c>
      <c r="B11" s="63">
        <v>67</v>
      </c>
      <c r="C11" s="88">
        <v>58.260869569999997</v>
      </c>
      <c r="D11" s="88">
        <v>60.231048210000004</v>
      </c>
      <c r="E11" s="63">
        <v>84</v>
      </c>
      <c r="F11" s="88">
        <v>58.741258739999999</v>
      </c>
      <c r="G11" s="88">
        <v>60.485128070000002</v>
      </c>
      <c r="H11" s="63">
        <v>96</v>
      </c>
      <c r="I11" s="88">
        <v>71.641791040000001</v>
      </c>
      <c r="J11" s="88">
        <v>73.773831700000002</v>
      </c>
    </row>
    <row r="12" spans="1:16" s="56" customFormat="1" ht="56.25" customHeight="1" x14ac:dyDescent="0.3">
      <c r="A12" s="79" t="s">
        <v>380</v>
      </c>
      <c r="B12" s="63">
        <v>73</v>
      </c>
      <c r="C12" s="88">
        <v>57.480314960000001</v>
      </c>
      <c r="D12" s="88">
        <v>59.165326220000004</v>
      </c>
      <c r="E12" s="63">
        <v>73</v>
      </c>
      <c r="F12" s="88">
        <v>49.324324320000002</v>
      </c>
      <c r="G12" s="88">
        <v>50.532536780000001</v>
      </c>
      <c r="H12" s="63">
        <v>63</v>
      </c>
      <c r="I12" s="88">
        <v>56.756756760000002</v>
      </c>
      <c r="J12" s="88">
        <v>58.430017229999997</v>
      </c>
    </row>
    <row r="13" spans="1:16" s="56" customFormat="1" ht="56.25" customHeight="1" x14ac:dyDescent="0.3">
      <c r="A13" s="79" t="s">
        <v>388</v>
      </c>
      <c r="B13" s="63">
        <v>46</v>
      </c>
      <c r="C13" s="88">
        <v>46.938775509999999</v>
      </c>
      <c r="D13" s="88">
        <v>49.008441130000001</v>
      </c>
      <c r="E13" s="63">
        <v>46</v>
      </c>
      <c r="F13" s="88">
        <v>48.93617021</v>
      </c>
      <c r="G13" s="88">
        <v>50.691940729999999</v>
      </c>
      <c r="H13" s="63">
        <v>39</v>
      </c>
      <c r="I13" s="88">
        <v>41.935483869999999</v>
      </c>
      <c r="J13" s="88">
        <v>43.133714300000001</v>
      </c>
    </row>
    <row r="14" spans="1:16" s="56" customFormat="1" ht="56.25" customHeight="1" x14ac:dyDescent="0.3">
      <c r="A14" s="79" t="s">
        <v>389</v>
      </c>
      <c r="B14" s="63">
        <v>26</v>
      </c>
      <c r="C14" s="88">
        <v>23.008849560000002</v>
      </c>
      <c r="D14" s="88">
        <v>23.931625459999999</v>
      </c>
      <c r="E14" s="63">
        <v>23</v>
      </c>
      <c r="F14" s="88">
        <v>19.491525419999999</v>
      </c>
      <c r="G14" s="88">
        <v>20.022756749999999</v>
      </c>
      <c r="H14" s="63">
        <v>15</v>
      </c>
      <c r="I14" s="88">
        <v>14.01869159</v>
      </c>
      <c r="J14" s="88">
        <v>14.377615650000001</v>
      </c>
    </row>
    <row r="15" spans="1:16" s="56" customFormat="1" ht="56.25" customHeight="1" x14ac:dyDescent="0.3">
      <c r="A15" s="79" t="s">
        <v>381</v>
      </c>
      <c r="B15" s="63">
        <v>53</v>
      </c>
      <c r="C15" s="88">
        <v>76.811594200000002</v>
      </c>
      <c r="D15" s="88">
        <v>80.755817969999995</v>
      </c>
      <c r="E15" s="63">
        <v>58</v>
      </c>
      <c r="F15" s="88">
        <v>76.315789469999999</v>
      </c>
      <c r="G15" s="88">
        <v>78.342444479999997</v>
      </c>
      <c r="H15" s="63">
        <v>39</v>
      </c>
      <c r="I15" s="88">
        <v>73.584905660000004</v>
      </c>
      <c r="J15" s="88">
        <v>75.722982160000001</v>
      </c>
    </row>
    <row r="16" spans="1:16" s="56" customFormat="1" ht="56.25" customHeight="1" x14ac:dyDescent="0.3">
      <c r="A16" s="79" t="s">
        <v>384</v>
      </c>
      <c r="B16" s="63">
        <v>42</v>
      </c>
      <c r="C16" s="88">
        <v>71.18644067999999</v>
      </c>
      <c r="D16" s="88">
        <v>73.53023961000001</v>
      </c>
      <c r="E16" s="63">
        <v>50</v>
      </c>
      <c r="F16" s="88">
        <v>76.92307692</v>
      </c>
      <c r="G16" s="88">
        <v>79.729552220000002</v>
      </c>
      <c r="H16" s="63">
        <v>38</v>
      </c>
      <c r="I16" s="88">
        <v>73.07692308</v>
      </c>
      <c r="J16" s="88">
        <v>74.013097900000005</v>
      </c>
    </row>
    <row r="17" spans="1:12" s="56" customFormat="1" ht="56.25" customHeight="1" x14ac:dyDescent="0.3">
      <c r="A17" s="79" t="s">
        <v>383</v>
      </c>
      <c r="B17" s="63">
        <v>140</v>
      </c>
      <c r="C17" s="88">
        <v>52.631578950000005</v>
      </c>
      <c r="D17" s="88">
        <v>54.624422850000002</v>
      </c>
      <c r="E17" s="63">
        <v>103</v>
      </c>
      <c r="F17" s="88">
        <v>48.584905659999997</v>
      </c>
      <c r="G17" s="88">
        <v>50.040781300000006</v>
      </c>
      <c r="H17" s="63">
        <v>78</v>
      </c>
      <c r="I17" s="88">
        <v>39.39393939</v>
      </c>
      <c r="J17" s="88">
        <v>40.74092091</v>
      </c>
    </row>
    <row r="18" spans="1:12" s="56" customFormat="1" ht="56.25" customHeight="1" x14ac:dyDescent="0.3">
      <c r="A18" s="79" t="s">
        <v>382</v>
      </c>
      <c r="B18" s="63">
        <v>49</v>
      </c>
      <c r="C18" s="88">
        <v>51.041666669999998</v>
      </c>
      <c r="D18" s="88">
        <v>52.633882819999997</v>
      </c>
      <c r="E18" s="63">
        <v>47</v>
      </c>
      <c r="F18" s="88">
        <v>43.518518520000001</v>
      </c>
      <c r="G18" s="88">
        <v>44.695704549999995</v>
      </c>
      <c r="H18" s="63">
        <v>55</v>
      </c>
      <c r="I18" s="88">
        <v>55.000000000000007</v>
      </c>
      <c r="J18" s="88">
        <v>56.331221560000003</v>
      </c>
    </row>
    <row r="19" spans="1:12" s="56" customFormat="1" ht="18.600000000000001" customHeight="1" x14ac:dyDescent="0.3">
      <c r="A19" s="74" t="s">
        <v>170</v>
      </c>
      <c r="B19" s="75">
        <v>1041</v>
      </c>
      <c r="C19" s="89">
        <v>64.900249379999991</v>
      </c>
      <c r="D19" s="89">
        <v>67.527035960000006</v>
      </c>
      <c r="E19" s="75">
        <v>934</v>
      </c>
      <c r="F19" s="89">
        <v>59.948652119999998</v>
      </c>
      <c r="G19" s="89">
        <v>61.917004880000007</v>
      </c>
      <c r="H19" s="75">
        <v>822</v>
      </c>
      <c r="I19" s="89">
        <v>60.84381939</v>
      </c>
      <c r="J19" s="89">
        <v>62.523591050000007</v>
      </c>
    </row>
    <row r="20" spans="1:12" ht="18.899999999999999" customHeight="1" x14ac:dyDescent="0.25">
      <c r="A20" s="76" t="s">
        <v>29</v>
      </c>
      <c r="B20" s="77">
        <v>13046</v>
      </c>
      <c r="C20" s="91">
        <v>83.52647417</v>
      </c>
      <c r="D20" s="91">
        <v>84.634301890000003</v>
      </c>
      <c r="E20" s="77">
        <v>13537</v>
      </c>
      <c r="F20" s="91">
        <v>85.010047730000011</v>
      </c>
      <c r="G20" s="91">
        <v>85.518342290000007</v>
      </c>
      <c r="H20" s="77">
        <v>11962</v>
      </c>
      <c r="I20" s="91">
        <v>82.919728270000007</v>
      </c>
      <c r="J20" s="91">
        <v>82.919728270000007</v>
      </c>
      <c r="K20" s="78"/>
      <c r="L20" s="78"/>
    </row>
    <row r="21" spans="1:12" ht="18.899999999999999" customHeight="1" x14ac:dyDescent="0.25">
      <c r="A21" s="66" t="s">
        <v>419</v>
      </c>
    </row>
    <row r="23" spans="1:12" ht="15.6" x14ac:dyDescent="0.3">
      <c r="A23" s="114" t="s">
        <v>459</v>
      </c>
      <c r="B23" s="69"/>
      <c r="C23" s="69"/>
      <c r="D23" s="69"/>
      <c r="E23" s="69"/>
      <c r="F23" s="69"/>
      <c r="G23" s="69"/>
      <c r="H23" s="69"/>
      <c r="I23" s="69"/>
      <c r="J23" s="69"/>
    </row>
    <row r="24" spans="1:12" x14ac:dyDescent="0.25">
      <c r="B24" s="68"/>
      <c r="H24" s="68"/>
    </row>
    <row r="25" spans="1:12" x14ac:dyDescent="0.25">
      <c r="B25" s="68"/>
      <c r="H25" s="68"/>
    </row>
    <row r="26" spans="1:12" x14ac:dyDescent="0.25">
      <c r="B26" s="68"/>
      <c r="H26" s="68"/>
    </row>
    <row r="27" spans="1:12" x14ac:dyDescent="0.25">
      <c r="B27" s="68"/>
      <c r="H27" s="68"/>
    </row>
    <row r="28" spans="1:12" x14ac:dyDescent="0.25">
      <c r="B28" s="68"/>
      <c r="H28" s="68"/>
    </row>
    <row r="29" spans="1:12" x14ac:dyDescent="0.25">
      <c r="B29" s="68"/>
      <c r="H29" s="68"/>
    </row>
    <row r="30" spans="1:12" x14ac:dyDescent="0.25">
      <c r="B30" s="68"/>
      <c r="H30" s="68"/>
    </row>
    <row r="31" spans="1:12" x14ac:dyDescent="0.25">
      <c r="B31" s="68"/>
      <c r="H31" s="68"/>
    </row>
    <row r="32" spans="1:12" x14ac:dyDescent="0.25">
      <c r="B32" s="68"/>
      <c r="H32" s="68"/>
    </row>
    <row r="33" spans="1:10" x14ac:dyDescent="0.25">
      <c r="B33" s="68"/>
      <c r="H33" s="68"/>
    </row>
    <row r="34" spans="1:10" x14ac:dyDescent="0.25">
      <c r="B34" s="68"/>
      <c r="H34" s="68"/>
    </row>
    <row r="35" spans="1:10" x14ac:dyDescent="0.25">
      <c r="B35" s="68"/>
      <c r="H35" s="68"/>
    </row>
    <row r="36" spans="1:10" x14ac:dyDescent="0.25">
      <c r="B36" s="68"/>
      <c r="H36" s="68"/>
    </row>
    <row r="37" spans="1:10" x14ac:dyDescent="0.25">
      <c r="B37" s="68"/>
      <c r="H37" s="68"/>
    </row>
    <row r="38" spans="1:10" x14ac:dyDescent="0.25">
      <c r="B38" s="68"/>
      <c r="H38" s="68"/>
    </row>
    <row r="39" spans="1:10" x14ac:dyDescent="0.25">
      <c r="B39" s="68"/>
      <c r="H39" s="68"/>
    </row>
    <row r="40" spans="1:10" x14ac:dyDescent="0.25">
      <c r="B40" s="68"/>
      <c r="H40" s="68"/>
    </row>
    <row r="41" spans="1:10" x14ac:dyDescent="0.25">
      <c r="B41" s="68"/>
      <c r="H41" s="68"/>
    </row>
    <row r="42" spans="1:10" x14ac:dyDescent="0.25">
      <c r="A42" s="56"/>
      <c r="B42" s="56"/>
      <c r="C42" s="56"/>
      <c r="D42" s="56"/>
      <c r="F42" s="56"/>
      <c r="G42" s="56"/>
      <c r="H42" s="56"/>
      <c r="I42" s="56"/>
      <c r="J42" s="56"/>
    </row>
    <row r="43" spans="1:10" x14ac:dyDescent="0.25">
      <c r="B43" s="68"/>
      <c r="H43" s="68"/>
    </row>
    <row r="44" spans="1:10" x14ac:dyDescent="0.25">
      <c r="B44" s="68"/>
      <c r="H44" s="68"/>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1"/>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3" t="s">
        <v>462</v>
      </c>
      <c r="B1" s="55"/>
      <c r="C1" s="55"/>
      <c r="D1" s="55"/>
      <c r="E1" s="55"/>
    </row>
    <row r="2" spans="1:8" s="56" customFormat="1" ht="18.899999999999999" customHeight="1" x14ac:dyDescent="0.3">
      <c r="A2" s="85" t="s">
        <v>438</v>
      </c>
      <c r="B2" s="57"/>
      <c r="C2" s="57"/>
      <c r="D2" s="57"/>
      <c r="E2" s="80"/>
    </row>
    <row r="3" spans="1:8" ht="46.8" x14ac:dyDescent="0.25">
      <c r="A3" s="70" t="s">
        <v>30</v>
      </c>
      <c r="B3" s="71" t="s">
        <v>425</v>
      </c>
      <c r="C3" s="71" t="s">
        <v>426</v>
      </c>
      <c r="D3" s="72" t="s">
        <v>427</v>
      </c>
      <c r="H3" s="68"/>
    </row>
    <row r="4" spans="1:8" ht="18.899999999999999" customHeight="1" x14ac:dyDescent="0.25">
      <c r="A4" s="73" t="s">
        <v>177</v>
      </c>
      <c r="B4" s="90">
        <v>91.31666512999999</v>
      </c>
      <c r="C4" s="90">
        <v>90.975771219999999</v>
      </c>
      <c r="D4" s="90">
        <v>89.200763449999997</v>
      </c>
      <c r="F4" s="35"/>
      <c r="G4" s="36"/>
      <c r="H4" s="36"/>
    </row>
    <row r="5" spans="1:8" ht="18.899999999999999" customHeight="1" x14ac:dyDescent="0.25">
      <c r="A5" s="73" t="s">
        <v>33</v>
      </c>
      <c r="B5" s="90">
        <v>83.146544890000001</v>
      </c>
      <c r="C5" s="90">
        <v>91.952712210000001</v>
      </c>
      <c r="D5" s="90">
        <v>88.732184549999999</v>
      </c>
      <c r="F5" s="53"/>
      <c r="G5" s="52"/>
      <c r="H5" s="52"/>
    </row>
    <row r="6" spans="1:8" ht="18.899999999999999" customHeight="1" x14ac:dyDescent="0.25">
      <c r="A6" s="73" t="s">
        <v>32</v>
      </c>
      <c r="B6" s="90">
        <v>91.136962960000005</v>
      </c>
      <c r="C6" s="90">
        <v>90.560343709999998</v>
      </c>
      <c r="D6" s="90">
        <v>84.714281270000001</v>
      </c>
      <c r="F6" s="53"/>
      <c r="G6" s="52"/>
      <c r="H6" s="52"/>
    </row>
    <row r="7" spans="1:8" ht="18.899999999999999" customHeight="1" x14ac:dyDescent="0.25">
      <c r="A7" s="73" t="s">
        <v>31</v>
      </c>
      <c r="B7" s="90">
        <v>81.993085070000006</v>
      </c>
      <c r="C7" s="90">
        <v>77.025376440000002</v>
      </c>
      <c r="D7" s="90">
        <v>70.045266510000005</v>
      </c>
      <c r="F7" s="53"/>
      <c r="G7" s="52"/>
      <c r="H7" s="52"/>
    </row>
    <row r="8" spans="1:8" ht="18.899999999999999" customHeight="1" x14ac:dyDescent="0.25">
      <c r="A8" s="73" t="s">
        <v>176</v>
      </c>
      <c r="B8" s="90">
        <v>66.664144569999991</v>
      </c>
      <c r="C8" s="90">
        <v>68.1205985</v>
      </c>
      <c r="D8" s="90">
        <v>74.726547480000008</v>
      </c>
      <c r="F8" s="53"/>
      <c r="G8" s="52"/>
      <c r="H8" s="52"/>
    </row>
    <row r="9" spans="1:8" ht="18.899999999999999" customHeight="1" x14ac:dyDescent="0.25">
      <c r="A9" s="73" t="s">
        <v>175</v>
      </c>
      <c r="B9" s="90">
        <v>91.45474664999999</v>
      </c>
      <c r="C9" s="90">
        <v>91.773590279999993</v>
      </c>
      <c r="D9" s="90">
        <v>88.972473620000002</v>
      </c>
      <c r="F9" s="45"/>
      <c r="G9" s="44"/>
    </row>
    <row r="10" spans="1:8" ht="18.899999999999999" customHeight="1" x14ac:dyDescent="0.25">
      <c r="A10" s="73" t="s">
        <v>36</v>
      </c>
      <c r="B10" s="90">
        <v>90.345371819999997</v>
      </c>
      <c r="C10" s="90">
        <v>91.221744260000008</v>
      </c>
      <c r="D10" s="90">
        <v>87.330003399999995</v>
      </c>
      <c r="F10" s="53"/>
      <c r="G10" s="52"/>
      <c r="H10" s="52"/>
    </row>
    <row r="11" spans="1:8" ht="18.899999999999999" customHeight="1" x14ac:dyDescent="0.25">
      <c r="A11" s="73" t="s">
        <v>35</v>
      </c>
      <c r="B11" s="90">
        <v>88.175135990000001</v>
      </c>
      <c r="C11" s="90">
        <v>90.747851650000001</v>
      </c>
      <c r="D11" s="90">
        <v>87.752912109999997</v>
      </c>
      <c r="F11" s="53"/>
      <c r="G11" s="52"/>
      <c r="H11" s="52"/>
    </row>
    <row r="12" spans="1:8" ht="18.899999999999999" customHeight="1" x14ac:dyDescent="0.25">
      <c r="A12" s="73" t="s">
        <v>34</v>
      </c>
      <c r="B12" s="90">
        <v>86.630041770000005</v>
      </c>
      <c r="C12" s="90">
        <v>86.80822796999999</v>
      </c>
      <c r="D12" s="90">
        <v>84.149708990000008</v>
      </c>
      <c r="F12" s="53"/>
      <c r="G12" s="52"/>
      <c r="H12" s="52"/>
    </row>
    <row r="13" spans="1:8" ht="18.899999999999999" customHeight="1" x14ac:dyDescent="0.25">
      <c r="A13" s="73" t="s">
        <v>178</v>
      </c>
      <c r="B13" s="90">
        <v>81.442546890000003</v>
      </c>
      <c r="C13" s="90">
        <v>83.213002610000004</v>
      </c>
      <c r="D13" s="90">
        <v>77.339126879999995</v>
      </c>
      <c r="F13" s="53"/>
      <c r="G13" s="52"/>
      <c r="H13" s="52"/>
    </row>
    <row r="14" spans="1:8" ht="18.899999999999999" customHeight="1" x14ac:dyDescent="0.25">
      <c r="A14" s="73" t="s">
        <v>154</v>
      </c>
      <c r="B14" s="90">
        <v>77.651834230000006</v>
      </c>
      <c r="C14" s="90">
        <v>58.452006570000002</v>
      </c>
      <c r="D14" s="90">
        <v>75.33353649</v>
      </c>
      <c r="H14" s="68"/>
    </row>
    <row r="15" spans="1:8" ht="18.899999999999999" customHeight="1" x14ac:dyDescent="0.25">
      <c r="A15" s="66" t="s">
        <v>419</v>
      </c>
    </row>
    <row r="16" spans="1:8" x14ac:dyDescent="0.25">
      <c r="B16" s="68"/>
      <c r="H16" s="68"/>
    </row>
    <row r="17" spans="1:10" ht="15.6" x14ac:dyDescent="0.3">
      <c r="A17" s="114" t="s">
        <v>459</v>
      </c>
      <c r="B17" s="68"/>
      <c r="H17" s="68"/>
    </row>
    <row r="18" spans="1:10" x14ac:dyDescent="0.25">
      <c r="B18" s="68"/>
      <c r="H18" s="68"/>
    </row>
    <row r="19" spans="1:10" x14ac:dyDescent="0.25">
      <c r="B19" s="68"/>
      <c r="H19" s="68"/>
    </row>
    <row r="20" spans="1:10" x14ac:dyDescent="0.25">
      <c r="B20" s="68"/>
      <c r="H20" s="68"/>
    </row>
    <row r="21" spans="1:10" x14ac:dyDescent="0.25">
      <c r="B21" s="68"/>
      <c r="H21" s="68"/>
    </row>
    <row r="22" spans="1:10" x14ac:dyDescent="0.25">
      <c r="B22" s="68"/>
      <c r="H22" s="68"/>
    </row>
    <row r="23" spans="1:10" x14ac:dyDescent="0.25">
      <c r="B23" s="68"/>
      <c r="H23" s="68"/>
    </row>
    <row r="24" spans="1:10" x14ac:dyDescent="0.25">
      <c r="B24" s="68"/>
      <c r="H24" s="68"/>
    </row>
    <row r="25" spans="1:10" x14ac:dyDescent="0.25">
      <c r="B25" s="68"/>
      <c r="H25" s="68"/>
    </row>
    <row r="26" spans="1:10" x14ac:dyDescent="0.25">
      <c r="B26" s="68"/>
      <c r="H26" s="68"/>
    </row>
    <row r="27" spans="1:10" x14ac:dyDescent="0.25">
      <c r="B27" s="68"/>
      <c r="H27" s="68"/>
    </row>
    <row r="28" spans="1:10" x14ac:dyDescent="0.25">
      <c r="B28" s="68"/>
      <c r="H28" s="68"/>
    </row>
    <row r="29" spans="1:10" x14ac:dyDescent="0.25">
      <c r="A29" s="56"/>
      <c r="B29" s="56"/>
      <c r="C29" s="56"/>
      <c r="D29" s="56"/>
      <c r="F29" s="56"/>
      <c r="G29" s="56"/>
      <c r="H29" s="56"/>
      <c r="I29" s="56"/>
      <c r="J29" s="56"/>
    </row>
    <row r="30" spans="1:10" x14ac:dyDescent="0.25">
      <c r="B30" s="68"/>
      <c r="H30" s="68"/>
    </row>
    <row r="31" spans="1:10" x14ac:dyDescent="0.25">
      <c r="B31" s="68"/>
      <c r="H31" s="68"/>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D94175-5C86-4760-A911-23D3A63669E1}">
  <sheetPr>
    <tabColor theme="3"/>
  </sheetPr>
  <dimension ref="A1:J37"/>
  <sheetViews>
    <sheetView showGridLines="0" workbookViewId="0"/>
  </sheetViews>
  <sheetFormatPr defaultColWidth="9.33203125" defaultRowHeight="15" x14ac:dyDescent="0.25"/>
  <cols>
    <col min="1" max="1" width="41.5546875" style="68" customWidth="1"/>
    <col min="2" max="2" width="16.109375" style="67" customWidth="1"/>
    <col min="3" max="7" width="16.109375" style="68" customWidth="1"/>
    <col min="8" max="8" width="16.109375" style="67" customWidth="1"/>
    <col min="9" max="10" width="16.109375" style="68" customWidth="1"/>
    <col min="11" max="12" width="10.5546875" style="68" customWidth="1"/>
    <col min="13" max="16384" width="9.33203125" style="68"/>
  </cols>
  <sheetData>
    <row r="1" spans="1:8" s="56" customFormat="1" ht="18.899999999999999" customHeight="1" x14ac:dyDescent="0.3">
      <c r="A1" s="113" t="s">
        <v>460</v>
      </c>
      <c r="B1" s="81"/>
      <c r="C1" s="82"/>
      <c r="D1" s="82"/>
    </row>
    <row r="2" spans="1:8" s="56" customFormat="1" ht="18.899999999999999" customHeight="1" x14ac:dyDescent="0.3">
      <c r="A2" s="70" t="s">
        <v>285</v>
      </c>
      <c r="B2" s="72" t="s">
        <v>284</v>
      </c>
      <c r="C2" s="83"/>
      <c r="D2" s="82"/>
      <c r="E2" s="83"/>
    </row>
    <row r="3" spans="1:8" ht="18.899999999999999" customHeight="1" x14ac:dyDescent="0.25">
      <c r="A3" s="73" t="s">
        <v>274</v>
      </c>
      <c r="B3" s="84">
        <v>1.6959170000000001E-11</v>
      </c>
      <c r="H3" s="68"/>
    </row>
    <row r="4" spans="1:8" ht="18.899999999999999" customHeight="1" x14ac:dyDescent="0.25">
      <c r="A4" s="73" t="s">
        <v>275</v>
      </c>
      <c r="B4" s="84">
        <v>7.2959460000000005E-16</v>
      </c>
      <c r="H4" s="68"/>
    </row>
    <row r="5" spans="1:8" ht="18.899999999999999" customHeight="1" x14ac:dyDescent="0.25">
      <c r="A5" s="73" t="s">
        <v>276</v>
      </c>
      <c r="B5" s="84">
        <v>2.9085630999999999E-9</v>
      </c>
      <c r="H5" s="68"/>
    </row>
    <row r="6" spans="1:8" ht="18.899999999999999" customHeight="1" x14ac:dyDescent="0.25">
      <c r="A6" s="73" t="s">
        <v>280</v>
      </c>
      <c r="B6" s="84">
        <v>0.40005048989999997</v>
      </c>
      <c r="H6" s="68"/>
    </row>
    <row r="7" spans="1:8" ht="18.899999999999999" customHeight="1" x14ac:dyDescent="0.25">
      <c r="A7" s="73" t="s">
        <v>281</v>
      </c>
      <c r="B7" s="84">
        <v>0.2261916631</v>
      </c>
      <c r="H7" s="68"/>
    </row>
    <row r="8" spans="1:8" ht="18.899999999999999" customHeight="1" x14ac:dyDescent="0.25">
      <c r="A8" s="73" t="s">
        <v>277</v>
      </c>
      <c r="B8" s="84">
        <v>1.1148427E-3</v>
      </c>
      <c r="H8" s="68"/>
    </row>
    <row r="9" spans="1:8" ht="18.899999999999999" customHeight="1" x14ac:dyDescent="0.25">
      <c r="A9" s="73" t="s">
        <v>278</v>
      </c>
      <c r="B9" s="84">
        <v>2.5437219E-3</v>
      </c>
      <c r="H9" s="68"/>
    </row>
    <row r="10" spans="1:8" ht="18.899999999999999" customHeight="1" x14ac:dyDescent="0.25">
      <c r="A10" s="73" t="s">
        <v>279</v>
      </c>
      <c r="B10" s="84">
        <v>3.886831E-4</v>
      </c>
      <c r="H10" s="68"/>
    </row>
    <row r="11" spans="1:8" ht="18.899999999999999" customHeight="1" x14ac:dyDescent="0.25">
      <c r="A11" s="73" t="s">
        <v>282</v>
      </c>
      <c r="B11" s="84">
        <v>0.80731612230000005</v>
      </c>
      <c r="H11" s="68"/>
    </row>
    <row r="12" spans="1:8" ht="18.899999999999999" customHeight="1" x14ac:dyDescent="0.25">
      <c r="A12" s="73" t="s">
        <v>283</v>
      </c>
      <c r="B12" s="84">
        <v>0.55120498129999995</v>
      </c>
      <c r="H12" s="68"/>
    </row>
    <row r="13" spans="1:8" ht="18.899999999999999" customHeight="1" x14ac:dyDescent="0.25">
      <c r="A13" s="66" t="s">
        <v>461</v>
      </c>
      <c r="B13" s="115"/>
    </row>
    <row r="15" spans="1:8" ht="15.6" x14ac:dyDescent="0.3">
      <c r="A15" s="114" t="s">
        <v>459</v>
      </c>
    </row>
    <row r="16" spans="1:8" x14ac:dyDescent="0.25">
      <c r="B16" s="68"/>
      <c r="H16" s="68"/>
    </row>
    <row r="17" s="68" customFormat="1" x14ac:dyDescent="0.25"/>
    <row r="18" s="68" customFormat="1" x14ac:dyDescent="0.25"/>
    <row r="19" s="68" customFormat="1" x14ac:dyDescent="0.25"/>
    <row r="20" s="68" customFormat="1" x14ac:dyDescent="0.25"/>
    <row r="21" s="68" customFormat="1" x14ac:dyDescent="0.25"/>
    <row r="22" s="68" customFormat="1" x14ac:dyDescent="0.25"/>
    <row r="23" s="68" customFormat="1" x14ac:dyDescent="0.25"/>
    <row r="24" s="68" customFormat="1" x14ac:dyDescent="0.25"/>
    <row r="25" s="68" customFormat="1" x14ac:dyDescent="0.25"/>
    <row r="26" s="68" customFormat="1" x14ac:dyDescent="0.25"/>
    <row r="27" s="68" customFormat="1" x14ac:dyDescent="0.25"/>
    <row r="28" s="68" customFormat="1" x14ac:dyDescent="0.25"/>
    <row r="29" s="68" customFormat="1" x14ac:dyDescent="0.25"/>
    <row r="30" s="68" customFormat="1" x14ac:dyDescent="0.25"/>
    <row r="31" s="68" customFormat="1" x14ac:dyDescent="0.25"/>
    <row r="32" s="68" customFormat="1" x14ac:dyDescent="0.25"/>
    <row r="33" spans="1:10" x14ac:dyDescent="0.25">
      <c r="B33" s="68"/>
      <c r="H33" s="68"/>
    </row>
    <row r="34" spans="1:10" x14ac:dyDescent="0.25">
      <c r="B34" s="68"/>
      <c r="H34" s="68"/>
    </row>
    <row r="35" spans="1:10" x14ac:dyDescent="0.25">
      <c r="A35" s="56"/>
      <c r="B35" s="56"/>
      <c r="C35" s="56"/>
      <c r="D35" s="56"/>
      <c r="F35" s="56"/>
      <c r="G35" s="56"/>
      <c r="H35" s="56"/>
      <c r="I35" s="56"/>
      <c r="J35" s="56"/>
    </row>
    <row r="36" spans="1:10" x14ac:dyDescent="0.25">
      <c r="B36" s="68"/>
      <c r="H36" s="68"/>
    </row>
    <row r="37" spans="1:10" x14ac:dyDescent="0.25">
      <c r="B37" s="68"/>
      <c r="H37" s="68"/>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RHA-Chapter9-breastfeeding-initiation-rates</dc:title>
  <dc:creator>rodm</dc:creator>
  <cp:lastModifiedBy>Lindsey Dahl</cp:lastModifiedBy>
  <cp:lastPrinted>2024-06-05T19:11:10Z</cp:lastPrinted>
  <dcterms:created xsi:type="dcterms:W3CDTF">2012-06-19T01:21:24Z</dcterms:created>
  <dcterms:modified xsi:type="dcterms:W3CDTF">2025-12-04T22:20:50Z</dcterms:modified>
</cp:coreProperties>
</file>